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GRESOS-2006 (6)" sheetId="1" r:id="rId1"/>
    <sheet name="INGRESOS-2006 (5)" sheetId="2" r:id="rId2"/>
    <sheet name="INGR-2006 %incr" sheetId="3" r:id="rId3"/>
    <sheet name="INGRESOS-2006 (4)" sheetId="4" r:id="rId4"/>
    <sheet name="INGR-2006 %" sheetId="5" r:id="rId5"/>
    <sheet name="INGRESOS-2006 (2)" sheetId="6" r:id="rId6"/>
    <sheet name="INGRESOS-2006" sheetId="7" r:id="rId7"/>
  </sheets>
  <definedNames/>
  <calcPr fullCalcOnLoad="1"/>
</workbook>
</file>

<file path=xl/sharedStrings.xml><?xml version="1.0" encoding="utf-8"?>
<sst xmlns="http://schemas.openxmlformats.org/spreadsheetml/2006/main" count="736" uniqueCount="103">
  <si>
    <t>PRESUPUESTO PRESUPUESTO DIFERENCIA PTO.</t>
  </si>
  <si>
    <t xml:space="preserve"> De naturalesa rustica</t>
  </si>
  <si>
    <t xml:space="preserve"> De naturalesa urbana</t>
  </si>
  <si>
    <t xml:space="preserve"> Vehicles traccio mecanica</t>
  </si>
  <si>
    <t xml:space="preserve"> Incr. valor terrenys urb.</t>
  </si>
  <si>
    <t xml:space="preserve"> Sobre acts. empresarials</t>
  </si>
  <si>
    <t xml:space="preserve"> Imp. directes extingits</t>
  </si>
  <si>
    <t xml:space="preserve"> Sobre construcc. i obres</t>
  </si>
  <si>
    <t xml:space="preserve"> Imps. indir.extingits</t>
  </si>
  <si>
    <t xml:space="preserve"> Venta Productos reciclables</t>
  </si>
  <si>
    <t xml:space="preserve"> Taxa exped.documents</t>
  </si>
  <si>
    <t xml:space="preserve"> Taxa serv.tran.ret.vehic.</t>
  </si>
  <si>
    <t xml:space="preserve"> Taxa serv.cementeri</t>
  </si>
  <si>
    <t xml:space="preserve"> Taxa Ocup.terr.merc.i tan</t>
  </si>
  <si>
    <t xml:space="preserve"> Taxa Ocup.sol,subs.i vol</t>
  </si>
  <si>
    <t xml:space="preserve"> Taxa entrada vehic.vorere</t>
  </si>
  <si>
    <t xml:space="preserve"> Taxa Uitil.instal.esport.</t>
  </si>
  <si>
    <t xml:space="preserve"> Taxa exped.cedules habitab.</t>
  </si>
  <si>
    <t xml:space="preserve"> Taxa aparc.subterr.Ajuntament</t>
  </si>
  <si>
    <t xml:space="preserve"> Taxa cesión serv. Instalc.</t>
  </si>
  <si>
    <t xml:space="preserve"> Taxa obert.establiment</t>
  </si>
  <si>
    <t xml:space="preserve"> Taxa Serv.mercat</t>
  </si>
  <si>
    <t xml:space="preserve"> Taxa Quioscos v.publica</t>
  </si>
  <si>
    <t xml:space="preserve"> Taxa Taules i cadires vp</t>
  </si>
  <si>
    <t xml:space="preserve"> Taxa Parades i barraques</t>
  </si>
  <si>
    <t xml:space="preserve"> Taxa qualitat abocaments</t>
  </si>
  <si>
    <t xml:space="preserve"> Taxa llicencies urbanist.</t>
  </si>
  <si>
    <t xml:space="preserve"> Taxa recoll./eliminació residus</t>
  </si>
  <si>
    <t xml:space="preserve"> P.P.Matrimoni civil</t>
  </si>
  <si>
    <t xml:space="preserve"> P.P. Transport Públic</t>
  </si>
  <si>
    <t xml:space="preserve"> P.P.Asistencia act.cultur</t>
  </si>
  <si>
    <t xml:space="preserve"> P.P.Cessio Serveis cultur</t>
  </si>
  <si>
    <t xml:space="preserve"> C.E. Exercicis anteriors</t>
  </si>
  <si>
    <t xml:space="preserve"> Reint.pressup. tancats</t>
  </si>
  <si>
    <t xml:space="preserve"> Anuncis a carrec particul</t>
  </si>
  <si>
    <t xml:space="preserve"> REINTEGR. NETEJA SOLARS</t>
  </si>
  <si>
    <t xml:space="preserve"> REINT.OBRES CARR.PARTICUL</t>
  </si>
  <si>
    <t xml:space="preserve"> Reintegro por daños</t>
  </si>
  <si>
    <t xml:space="preserve"> Recarrec constrenyiment</t>
  </si>
  <si>
    <t xml:space="preserve"> Interessos de demora</t>
  </si>
  <si>
    <t xml:space="preserve"> Recursos eventuals</t>
  </si>
  <si>
    <t xml:space="preserve"> Drets d'examen</t>
  </si>
  <si>
    <t xml:space="preserve"> CURSOS FORMACION PROF.ADL</t>
  </si>
  <si>
    <t xml:space="preserve"> PLAQUES I DISTINTIUS</t>
  </si>
  <si>
    <t xml:space="preserve"> ALTRES INGRESSOS</t>
  </si>
  <si>
    <t xml:space="preserve"> CANON URBANISTIC</t>
  </si>
  <si>
    <t xml:space="preserve"> Venda Publicacions i altres</t>
  </si>
  <si>
    <t xml:space="preserve"> Particip. tributs Estat</t>
  </si>
  <si>
    <t xml:space="preserve"> Transf. Adm. de l'Estat</t>
  </si>
  <si>
    <t xml:space="preserve"> Tr.Adm.Estat-I.N.E.M.</t>
  </si>
  <si>
    <t xml:space="preserve"> De l'Adm. Gral. Comun.Aut</t>
  </si>
  <si>
    <t xml:space="preserve"> Sub.Conv.Serv.Soc.Grals. Y Ac.Fam.</t>
  </si>
  <si>
    <t xml:space="preserve"> Trans.C.A.-E.P.A.</t>
  </si>
  <si>
    <t xml:space="preserve"> Trans.C.A.-P.E.R.</t>
  </si>
  <si>
    <t xml:space="preserve"> Trans.C.A.Subv.Centre dia</t>
  </si>
  <si>
    <t xml:space="preserve"> Foment Associat.Agrari</t>
  </si>
  <si>
    <t xml:space="preserve"> Prevenc. Drogodepèndencies</t>
  </si>
  <si>
    <t xml:space="preserve"> Trans.C.A.-Biblioteques</t>
  </si>
  <si>
    <t xml:space="preserve"> Trans.C.A.-Us del valenc.</t>
  </si>
  <si>
    <t xml:space="preserve"> Altres transf.Diputacio</t>
  </si>
  <si>
    <t xml:space="preserve"> Altres trans.Entit.Locals</t>
  </si>
  <si>
    <t xml:space="preserve"> APORT.EMPRESES PRIVADES</t>
  </si>
  <si>
    <t xml:space="preserve"> De l'exterior</t>
  </si>
  <si>
    <t xml:space="preserve"> Trans.corr.F.Soc.Europeo</t>
  </si>
  <si>
    <t xml:space="preserve"> Inter.Ctes.Corr.Financ.</t>
  </si>
  <si>
    <t xml:space="preserve"> Arrendam. Bens immobles</t>
  </si>
  <si>
    <t xml:space="preserve"> CONCESSIONS SERVEIS</t>
  </si>
  <si>
    <t xml:space="preserve"> Concessió Dom.p.F.Gerro</t>
  </si>
  <si>
    <t xml:space="preserve"> Aprov. Parcela Pub. Kinepolis</t>
  </si>
  <si>
    <t xml:space="preserve"> APORT.AIGUES DE L'HORTA</t>
  </si>
  <si>
    <t xml:space="preserve"> Part.Venta Terrenos Táctica</t>
  </si>
  <si>
    <t xml:space="preserve"> Venta de Solares</t>
  </si>
  <si>
    <t xml:space="preserve"> Parc. sobrants via publ..</t>
  </si>
  <si>
    <t xml:space="preserve"> Venda cesions urbanist.</t>
  </si>
  <si>
    <t xml:space="preserve"> Recursos Urbanísticos</t>
  </si>
  <si>
    <t xml:space="preserve"> VENTA DE TERRENOS</t>
  </si>
  <si>
    <t xml:space="preserve"> Venta de Viviendas</t>
  </si>
  <si>
    <t xml:space="preserve"> VENDA ALTRES INVERSIONS</t>
  </si>
  <si>
    <t xml:space="preserve"> De l'Admon. Gral. Estat</t>
  </si>
  <si>
    <t xml:space="preserve"> D'Adm. Gral. Comun.Auton.</t>
  </si>
  <si>
    <t xml:space="preserve"> Tr.CA-Equip.Gran Teatre</t>
  </si>
  <si>
    <t xml:space="preserve"> SUBVENCIONES DIPUTACION</t>
  </si>
  <si>
    <t xml:space="preserve"> APORT. EMPRESAS PRIVADAS</t>
  </si>
  <si>
    <t xml:space="preserve"> APORT.MET.PATRI.SUELO</t>
  </si>
  <si>
    <t xml:space="preserve"> CUOTAS DE URBANIZACION</t>
  </si>
  <si>
    <t xml:space="preserve"> Prestecs reint. personal</t>
  </si>
  <si>
    <t xml:space="preserve"> Prestecs reint. mensuals</t>
  </si>
  <si>
    <t xml:space="preserve"> Aplic. financ. cred. extr</t>
  </si>
  <si>
    <t xml:space="preserve"> Aplic. financ. supl. cred</t>
  </si>
  <si>
    <t xml:space="preserve"> PRESTAMO A LARGO PLAZO</t>
  </si>
  <si>
    <t>Superavit Pto., financiación previsiones</t>
  </si>
  <si>
    <t>liquid-2003-2004, art. 193 R.D.L. 2/2004…. -2.164.895,00</t>
  </si>
  <si>
    <t>Previsiones para financ. Créditos Iniciales……………………. 47.450.000,00</t>
  </si>
  <si>
    <t xml:space="preserve"> APROV.PRIVATIVO</t>
  </si>
  <si>
    <t xml:space="preserve"> Multes</t>
  </si>
  <si>
    <t>TOTAL INGRESOS........................</t>
  </si>
  <si>
    <t>2006-2005</t>
  </si>
  <si>
    <t>Descripcion</t>
  </si>
  <si>
    <t>Econ.</t>
  </si>
  <si>
    <t>% 2006</t>
  </si>
  <si>
    <t>% dif</t>
  </si>
  <si>
    <t>% incr</t>
  </si>
  <si>
    <t>otros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</si>
</sst>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4.5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19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164" fontId="1" fillId="0" borderId="0" xfId="19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9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(6)'!$M$3:$M$7</c:f>
              <c:strCache/>
            </c:strRef>
          </c:cat>
          <c:val>
            <c:numRef>
              <c:f>'INGRESOS-2006 (6)'!$N$3:$N$7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'INGRESOS-2006 (6)'!$M$17:$M$33</c:f>
              <c:strCache/>
            </c:strRef>
          </c:cat>
          <c:val>
            <c:numRef>
              <c:f>'INGRESOS-2006 (6)'!$O$17:$O$33</c:f>
              <c:numCache/>
            </c:numRef>
          </c:val>
        </c:ser>
        <c:axId val="38287472"/>
        <c:axId val="3965105"/>
      </c:barChart>
      <c:catAx>
        <c:axId val="382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5105"/>
        <c:crosses val="autoZero"/>
        <c:auto val="1"/>
        <c:lblOffset val="100"/>
        <c:noMultiLvlLbl val="0"/>
      </c:catAx>
      <c:valAx>
        <c:axId val="3965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094"/>
          <c:w val="0.5805"/>
          <c:h val="0.8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(6)'!$M$38:$M$47</c:f>
              <c:strCache/>
            </c:strRef>
          </c:cat>
          <c:val>
            <c:numRef>
              <c:f>'INGRESOS-2006 (6)'!$N$38:$N$47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18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16725"/>
          <c:w val="0.43"/>
          <c:h val="0.6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(6)'!$M$57:$M$63</c:f>
              <c:strCache/>
            </c:strRef>
          </c:cat>
          <c:val>
            <c:numRef>
              <c:f>'INGRESOS-2006 (6)'!$N$57:$N$63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1375"/>
          <c:w val="0.3905"/>
          <c:h val="0.59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INGRESOS % incr.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('INGR-2006 %incr'!$B$3:$B$16,'INGR-2006 %incr'!$B$87:$B$93)</c:f>
              <c:strCache/>
            </c:strRef>
          </c:cat>
          <c:val>
            <c:numRef>
              <c:f>('INGR-2006 %incr'!$I$3:$I$16,'INGR-2006 %incr'!$I$87:$I$93)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3210446"/>
        <c:axId val="1563735"/>
      </c:barChart>
      <c:catAx>
        <c:axId val="3321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3735"/>
        <c:crosses val="autoZero"/>
        <c:auto val="1"/>
        <c:lblOffset val="100"/>
        <c:noMultiLvlLbl val="0"/>
      </c:catAx>
      <c:valAx>
        <c:axId val="1563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10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'INGR-2006 %'!$B$3:$B$14</c:f>
              <c:strCache/>
            </c:strRef>
          </c:cat>
          <c:val>
            <c:numRef>
              <c:f>'INGR-2006 %'!$G$3:$G$14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209628"/>
        <c:axId val="35862445"/>
      </c:barChart>
      <c:catAx>
        <c:axId val="1120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62445"/>
        <c:crosses val="autoZero"/>
        <c:auto val="1"/>
        <c:lblOffset val="100"/>
        <c:noMultiLvlLbl val="0"/>
      </c:catAx>
      <c:valAx>
        <c:axId val="35862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09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1</xdr:row>
      <xdr:rowOff>142875</xdr:rowOff>
    </xdr:from>
    <xdr:to>
      <xdr:col>21</xdr:col>
      <xdr:colOff>428625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12153900" y="304800"/>
        <a:ext cx="5295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34</xdr:row>
      <xdr:rowOff>104775</xdr:rowOff>
    </xdr:from>
    <xdr:to>
      <xdr:col>23</xdr:col>
      <xdr:colOff>314325</xdr:colOff>
      <xdr:row>55</xdr:row>
      <xdr:rowOff>142875</xdr:rowOff>
    </xdr:to>
    <xdr:graphicFrame>
      <xdr:nvGraphicFramePr>
        <xdr:cNvPr id="2" name="Chart 6"/>
        <xdr:cNvGraphicFramePr/>
      </xdr:nvGraphicFramePr>
      <xdr:xfrm>
        <a:off x="12630150" y="5610225"/>
        <a:ext cx="6229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15</xdr:row>
      <xdr:rowOff>85725</xdr:rowOff>
    </xdr:from>
    <xdr:to>
      <xdr:col>22</xdr:col>
      <xdr:colOff>619125</xdr:colOff>
      <xdr:row>33</xdr:row>
      <xdr:rowOff>47625</xdr:rowOff>
    </xdr:to>
    <xdr:graphicFrame>
      <xdr:nvGraphicFramePr>
        <xdr:cNvPr id="3" name="Chart 32"/>
        <xdr:cNvGraphicFramePr/>
      </xdr:nvGraphicFramePr>
      <xdr:xfrm>
        <a:off x="12496800" y="2514600"/>
        <a:ext cx="59055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56</xdr:row>
      <xdr:rowOff>38100</xdr:rowOff>
    </xdr:from>
    <xdr:to>
      <xdr:col>23</xdr:col>
      <xdr:colOff>171450</xdr:colOff>
      <xdr:row>77</xdr:row>
      <xdr:rowOff>76200</xdr:rowOff>
    </xdr:to>
    <xdr:graphicFrame>
      <xdr:nvGraphicFramePr>
        <xdr:cNvPr id="4" name="Chart 41"/>
        <xdr:cNvGraphicFramePr/>
      </xdr:nvGraphicFramePr>
      <xdr:xfrm>
        <a:off x="12487275" y="9105900"/>
        <a:ext cx="622935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123825</xdr:rowOff>
    </xdr:from>
    <xdr:to>
      <xdr:col>20</xdr:col>
      <xdr:colOff>104775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448550" y="123825"/>
        <a:ext cx="8401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152400</xdr:rowOff>
    </xdr:from>
    <xdr:to>
      <xdr:col>21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8201025" y="314325"/>
        <a:ext cx="84105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75" zoomScaleNormal="75" workbookViewId="0" topLeftCell="H1">
      <selection activeCell="R81" sqref="R81"/>
    </sheetView>
  </sheetViews>
  <sheetFormatPr defaultColWidth="11.421875" defaultRowHeight="12.75"/>
  <cols>
    <col min="2" max="2" width="33.57421875" style="0" customWidth="1"/>
    <col min="3" max="3" width="13.421875" style="0" customWidth="1"/>
    <col min="4" max="4" width="14.57421875" style="0" customWidth="1"/>
    <col min="5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  <col min="12" max="12" width="4.421875" style="0" customWidth="1"/>
    <col min="13" max="13" width="22.421875" style="0" customWidth="1"/>
    <col min="14" max="14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14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6">
        <f aca="true" t="shared" si="0" ref="G3:G8">D3/$D$106</f>
        <v>0.1047831388511498</v>
      </c>
      <c r="H3" s="14">
        <f aca="true" t="shared" si="1" ref="H3:H8">E3/$E$106</f>
        <v>0</v>
      </c>
      <c r="I3" s="12">
        <f>E3/C3</f>
        <v>0</v>
      </c>
      <c r="J3" s="12">
        <f>D3/$D$9</f>
        <v>0.5057575073379995</v>
      </c>
      <c r="K3" s="18">
        <f>J3</f>
        <v>0.5057575073379995</v>
      </c>
      <c r="M3" t="str">
        <f>B3</f>
        <v> De naturalesa urbana</v>
      </c>
      <c r="N3" s="1">
        <f>D3</f>
        <v>11200000</v>
      </c>
    </row>
    <row r="4" spans="1:14" ht="12.75">
      <c r="A4">
        <v>13000</v>
      </c>
      <c r="B4" t="s">
        <v>5</v>
      </c>
      <c r="C4" s="1">
        <v>4800000</v>
      </c>
      <c r="D4" s="1">
        <v>4800000</v>
      </c>
      <c r="E4">
        <v>0</v>
      </c>
      <c r="G4" s="16">
        <f t="shared" si="0"/>
        <v>0.044907059507635634</v>
      </c>
      <c r="H4" s="14">
        <f t="shared" si="1"/>
        <v>0</v>
      </c>
      <c r="I4" s="12">
        <f>E4/C4</f>
        <v>0</v>
      </c>
      <c r="J4" s="12">
        <f>D4/$D$9</f>
        <v>0.21675321743057124</v>
      </c>
      <c r="K4" s="18">
        <f>K3+J4</f>
        <v>0.7225107247685707</v>
      </c>
      <c r="M4" t="str">
        <f>B4</f>
        <v> Sobre acts. empresarials</v>
      </c>
      <c r="N4" s="1">
        <f>D4</f>
        <v>4800000</v>
      </c>
    </row>
    <row r="5" spans="1:14" ht="12.75">
      <c r="A5">
        <v>11400</v>
      </c>
      <c r="B5" t="s">
        <v>4</v>
      </c>
      <c r="C5" s="1">
        <v>3100000</v>
      </c>
      <c r="D5" s="1">
        <v>3100000</v>
      </c>
      <c r="E5">
        <v>0</v>
      </c>
      <c r="G5" s="16">
        <f t="shared" si="0"/>
        <v>0.029002475932014677</v>
      </c>
      <c r="H5" s="14">
        <f t="shared" si="1"/>
        <v>0</v>
      </c>
      <c r="I5" s="12">
        <f>E5/C5</f>
        <v>0</v>
      </c>
      <c r="J5" s="12">
        <f>D5/$D$9</f>
        <v>0.1399864529239106</v>
      </c>
      <c r="K5" s="18">
        <f>K4+J5</f>
        <v>0.8624971776924812</v>
      </c>
      <c r="M5" t="str">
        <f>B5</f>
        <v> Incr. valor terrenys urb.</v>
      </c>
      <c r="N5" s="1">
        <f>D5</f>
        <v>3100000</v>
      </c>
    </row>
    <row r="6" spans="1:14" ht="12.75">
      <c r="A6">
        <v>11300</v>
      </c>
      <c r="B6" t="s">
        <v>3</v>
      </c>
      <c r="C6" s="1">
        <v>2900000</v>
      </c>
      <c r="D6" s="1">
        <v>3000000</v>
      </c>
      <c r="E6" s="1">
        <v>100000</v>
      </c>
      <c r="G6" s="16">
        <f t="shared" si="0"/>
        <v>0.02806691219227227</v>
      </c>
      <c r="H6" s="14">
        <f t="shared" si="1"/>
        <v>0.026124564536164886</v>
      </c>
      <c r="I6" s="12">
        <f>E6/C6</f>
        <v>0.034482758620689655</v>
      </c>
      <c r="J6" s="12">
        <f>D6/$D$9</f>
        <v>0.13547076089410703</v>
      </c>
      <c r="K6" s="18">
        <f>K5+J6</f>
        <v>0.9979679385865883</v>
      </c>
      <c r="M6" t="str">
        <f>B6</f>
        <v> Vehicles traccio mecanica</v>
      </c>
      <c r="N6" s="1">
        <f>D6</f>
        <v>3000000</v>
      </c>
    </row>
    <row r="7" spans="1:14" ht="12.75">
      <c r="A7">
        <v>11200</v>
      </c>
      <c r="B7" t="s">
        <v>1</v>
      </c>
      <c r="C7" s="1">
        <v>45000</v>
      </c>
      <c r="D7" s="1">
        <v>45000</v>
      </c>
      <c r="E7">
        <v>0</v>
      </c>
      <c r="G7" s="16">
        <f t="shared" si="0"/>
        <v>0.00042100368288408406</v>
      </c>
      <c r="H7" s="14">
        <f t="shared" si="1"/>
        <v>0</v>
      </c>
      <c r="I7" s="12">
        <f>E7/C7</f>
        <v>0</v>
      </c>
      <c r="J7" s="12">
        <f>D7/$D$9</f>
        <v>0.0020320614134116052</v>
      </c>
      <c r="K7" s="18">
        <f>K6+J7</f>
        <v>0.9999999999999999</v>
      </c>
      <c r="M7" t="str">
        <f>B7</f>
        <v> De naturalesa rustica</v>
      </c>
      <c r="N7" s="1">
        <f>D7</f>
        <v>45000</v>
      </c>
    </row>
    <row r="8" spans="1:14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  <c r="J8" s="12">
        <f>D8/$D$9</f>
        <v>0</v>
      </c>
      <c r="K8" s="18">
        <f>K7+J8</f>
        <v>0.9999999999999999</v>
      </c>
      <c r="N8" s="1">
        <f>SUM(N3:N7)</f>
        <v>22145000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>D12/$D$106</f>
        <v>0.04210036828840841</v>
      </c>
      <c r="H12" s="14">
        <f>E12/$E$106</f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>D13/$D$106</f>
        <v>0</v>
      </c>
      <c r="H13" s="14">
        <f>E13/$E$106</f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5" ht="12.75">
      <c r="A17">
        <v>31204</v>
      </c>
      <c r="B17" t="s">
        <v>27</v>
      </c>
      <c r="C17" s="1">
        <v>925000</v>
      </c>
      <c r="D17" s="1">
        <v>4000000</v>
      </c>
      <c r="E17" s="1">
        <v>3075000</v>
      </c>
      <c r="G17" s="16">
        <f aca="true" t="shared" si="2" ref="G17:G55">D17/$D$106</f>
        <v>0.03742254958969636</v>
      </c>
      <c r="H17" s="14">
        <f aca="true" t="shared" si="3" ref="H17:H55">E17/$E$106</f>
        <v>0.8033303594870702</v>
      </c>
      <c r="I17" s="12">
        <f aca="true" t="shared" si="4" ref="I17:I53">E17/C17</f>
        <v>3.324324324324324</v>
      </c>
      <c r="J17" s="12">
        <f aca="true" t="shared" si="5" ref="J17:J55">D17/$D$56</f>
        <v>0.4082160001485906</v>
      </c>
      <c r="K17" s="18">
        <f>J17</f>
        <v>0.4082160001485906</v>
      </c>
      <c r="M17" t="str">
        <f aca="true" t="shared" si="6" ref="M17:M25">B17</f>
        <v> Taxa recoll./eliminació residus</v>
      </c>
      <c r="N17" s="1">
        <f aca="true" t="shared" si="7" ref="N17:N25">D17</f>
        <v>4000000</v>
      </c>
      <c r="O17" s="7">
        <f>N17/$N$35</f>
        <v>0.4082160001485906</v>
      </c>
    </row>
    <row r="18" spans="1:15" ht="12.75">
      <c r="A18">
        <v>31203</v>
      </c>
      <c r="B18" t="s">
        <v>26</v>
      </c>
      <c r="C18" s="1">
        <v>1000000</v>
      </c>
      <c r="D18" s="1">
        <v>1000000</v>
      </c>
      <c r="E18">
        <v>0</v>
      </c>
      <c r="G18" s="16">
        <f t="shared" si="2"/>
        <v>0.00935563739742409</v>
      </c>
      <c r="H18" s="14">
        <f t="shared" si="3"/>
        <v>0</v>
      </c>
      <c r="I18" s="12">
        <f t="shared" si="4"/>
        <v>0</v>
      </c>
      <c r="J18" s="12">
        <f t="shared" si="5"/>
        <v>0.10205400003714765</v>
      </c>
      <c r="K18" s="18">
        <f>K17+J18</f>
        <v>0.5102700001857383</v>
      </c>
      <c r="M18" t="str">
        <f t="shared" si="6"/>
        <v> Taxa llicencies urbanist.</v>
      </c>
      <c r="N18" s="1">
        <f t="shared" si="7"/>
        <v>1000000</v>
      </c>
      <c r="O18" s="7">
        <f aca="true" t="shared" si="8" ref="O18:O33">N18/$N$35</f>
        <v>0.10205400003714765</v>
      </c>
    </row>
    <row r="19" spans="1:15" ht="12.75">
      <c r="A19">
        <v>39100</v>
      </c>
      <c r="B19" t="s">
        <v>94</v>
      </c>
      <c r="C19" s="1">
        <v>1000000</v>
      </c>
      <c r="D19" s="1">
        <v>800000</v>
      </c>
      <c r="E19" s="1">
        <v>-200000</v>
      </c>
      <c r="G19" s="16">
        <f t="shared" si="2"/>
        <v>0.007484509917939272</v>
      </c>
      <c r="H19" s="14">
        <f t="shared" si="3"/>
        <v>-0.05224912907232977</v>
      </c>
      <c r="I19" s="12">
        <f>E19/C19</f>
        <v>-0.2</v>
      </c>
      <c r="J19" s="12">
        <f t="shared" si="5"/>
        <v>0.08164320002971813</v>
      </c>
      <c r="K19" s="18">
        <f aca="true" t="shared" si="9" ref="K19:K34">K18+J19</f>
        <v>0.5919132002154565</v>
      </c>
      <c r="M19" t="str">
        <f t="shared" si="6"/>
        <v> Multes</v>
      </c>
      <c r="N19" s="1">
        <f t="shared" si="7"/>
        <v>800000</v>
      </c>
      <c r="O19" s="7">
        <f t="shared" si="8"/>
        <v>0.08164320002971813</v>
      </c>
    </row>
    <row r="20" spans="1:15" ht="12.75">
      <c r="A20">
        <v>31007</v>
      </c>
      <c r="B20" t="s">
        <v>16</v>
      </c>
      <c r="C20" s="1">
        <v>800000</v>
      </c>
      <c r="D20" s="1">
        <v>800000</v>
      </c>
      <c r="E20">
        <v>0</v>
      </c>
      <c r="G20" s="16">
        <f t="shared" si="2"/>
        <v>0.007484509917939272</v>
      </c>
      <c r="H20" s="14">
        <f t="shared" si="3"/>
        <v>0</v>
      </c>
      <c r="I20" s="12">
        <f t="shared" si="4"/>
        <v>0</v>
      </c>
      <c r="J20" s="12">
        <f t="shared" si="5"/>
        <v>0.08164320002971813</v>
      </c>
      <c r="K20" s="18">
        <f t="shared" si="9"/>
        <v>0.6735564002451746</v>
      </c>
      <c r="M20" t="str">
        <f t="shared" si="6"/>
        <v> Taxa Uitil.instal.esport.</v>
      </c>
      <c r="N20" s="1">
        <f t="shared" si="7"/>
        <v>800000</v>
      </c>
      <c r="O20" s="7">
        <f t="shared" si="8"/>
        <v>0.08164320002971813</v>
      </c>
    </row>
    <row r="21" spans="1:15" ht="12.75">
      <c r="A21">
        <v>31005</v>
      </c>
      <c r="B21" t="s">
        <v>14</v>
      </c>
      <c r="C21" s="1">
        <v>600000</v>
      </c>
      <c r="D21" s="1">
        <v>800000</v>
      </c>
      <c r="E21" s="1">
        <v>200000</v>
      </c>
      <c r="G21" s="16">
        <f t="shared" si="2"/>
        <v>0.007484509917939272</v>
      </c>
      <c r="H21" s="14">
        <f t="shared" si="3"/>
        <v>0.05224912907232977</v>
      </c>
      <c r="I21" s="12">
        <f t="shared" si="4"/>
        <v>0.3333333333333333</v>
      </c>
      <c r="J21" s="12">
        <f t="shared" si="5"/>
        <v>0.08164320002971813</v>
      </c>
      <c r="K21" s="18">
        <f t="shared" si="9"/>
        <v>0.7551996002748927</v>
      </c>
      <c r="M21" t="str">
        <f t="shared" si="6"/>
        <v> Taxa Ocup.sol,subs.i vol</v>
      </c>
      <c r="N21" s="1">
        <f t="shared" si="7"/>
        <v>800000</v>
      </c>
      <c r="O21" s="7">
        <f t="shared" si="8"/>
        <v>0.08164320002971813</v>
      </c>
    </row>
    <row r="22" spans="1:15" ht="12.75">
      <c r="A22">
        <v>39200</v>
      </c>
      <c r="B22" t="s">
        <v>38</v>
      </c>
      <c r="C22" s="1">
        <v>450000</v>
      </c>
      <c r="D22" s="1">
        <v>450000</v>
      </c>
      <c r="E22">
        <v>0</v>
      </c>
      <c r="G22" s="16">
        <f t="shared" si="2"/>
        <v>0.00421003682884084</v>
      </c>
      <c r="H22" s="14">
        <f t="shared" si="3"/>
        <v>0</v>
      </c>
      <c r="I22" s="12">
        <f>E22/C22</f>
        <v>0</v>
      </c>
      <c r="J22" s="12">
        <f t="shared" si="5"/>
        <v>0.04592430001671644</v>
      </c>
      <c r="K22" s="18">
        <f t="shared" si="9"/>
        <v>0.8011239002916092</v>
      </c>
      <c r="M22" t="str">
        <f t="shared" si="6"/>
        <v> Recarrec constrenyiment</v>
      </c>
      <c r="N22" s="1">
        <f t="shared" si="7"/>
        <v>450000</v>
      </c>
      <c r="O22" s="7">
        <f t="shared" si="8"/>
        <v>0.04592430001671644</v>
      </c>
    </row>
    <row r="23" spans="1:15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2"/>
        <v>0.00421003682884084</v>
      </c>
      <c r="H23" s="14">
        <f t="shared" si="3"/>
        <v>0.013062282268082443</v>
      </c>
      <c r="I23" s="12">
        <f t="shared" si="4"/>
        <v>0.125</v>
      </c>
      <c r="J23" s="12">
        <f t="shared" si="5"/>
        <v>0.04592430001671644</v>
      </c>
      <c r="K23" s="18">
        <f t="shared" si="9"/>
        <v>0.8470482003083256</v>
      </c>
      <c r="M23" t="str">
        <f t="shared" si="6"/>
        <v> Taxa entrada vehic.vorere</v>
      </c>
      <c r="N23" s="1">
        <f t="shared" si="7"/>
        <v>450000</v>
      </c>
      <c r="O23" s="7">
        <f t="shared" si="8"/>
        <v>0.04592430001671644</v>
      </c>
    </row>
    <row r="24" spans="1:15" ht="12.75">
      <c r="A24">
        <v>31101</v>
      </c>
      <c r="B24" t="s">
        <v>20</v>
      </c>
      <c r="C24" s="1">
        <v>400000</v>
      </c>
      <c r="D24" s="1">
        <v>400000</v>
      </c>
      <c r="E24">
        <v>0</v>
      </c>
      <c r="G24" s="16">
        <f t="shared" si="2"/>
        <v>0.003742254958969636</v>
      </c>
      <c r="H24" s="14">
        <f t="shared" si="3"/>
        <v>0</v>
      </c>
      <c r="I24" s="12">
        <f t="shared" si="4"/>
        <v>0</v>
      </c>
      <c r="J24" s="12">
        <f t="shared" si="5"/>
        <v>0.040821600014859065</v>
      </c>
      <c r="K24" s="18">
        <f t="shared" si="9"/>
        <v>0.8878698003231846</v>
      </c>
      <c r="M24" t="str">
        <f t="shared" si="6"/>
        <v> Taxa obert.establiment</v>
      </c>
      <c r="N24" s="1">
        <f t="shared" si="7"/>
        <v>400000</v>
      </c>
      <c r="O24" s="7">
        <f t="shared" si="8"/>
        <v>0.040821600014859065</v>
      </c>
    </row>
    <row r="25" spans="1:15" ht="12.75">
      <c r="A25">
        <v>31003</v>
      </c>
      <c r="B25" t="s">
        <v>12</v>
      </c>
      <c r="C25" s="1">
        <v>130000</v>
      </c>
      <c r="D25" s="1">
        <v>130000</v>
      </c>
      <c r="E25">
        <v>0</v>
      </c>
      <c r="G25" s="16">
        <f t="shared" si="2"/>
        <v>0.0012162328616651316</v>
      </c>
      <c r="H25" s="14">
        <f t="shared" si="3"/>
        <v>0</v>
      </c>
      <c r="I25" s="12">
        <f t="shared" si="4"/>
        <v>0</v>
      </c>
      <c r="J25" s="12">
        <f t="shared" si="5"/>
        <v>0.013267020004829195</v>
      </c>
      <c r="K25" s="18">
        <f t="shared" si="9"/>
        <v>0.9011368203280138</v>
      </c>
      <c r="M25" t="str">
        <f t="shared" si="6"/>
        <v> Taxa serv.cementeri</v>
      </c>
      <c r="N25" s="1">
        <f t="shared" si="7"/>
        <v>130000</v>
      </c>
      <c r="O25" s="7">
        <f t="shared" si="8"/>
        <v>0.013267020004829195</v>
      </c>
    </row>
    <row r="26" spans="1:15" ht="12.75">
      <c r="A26">
        <v>39901</v>
      </c>
      <c r="B26" t="s">
        <v>40</v>
      </c>
      <c r="C26" s="1">
        <v>100000</v>
      </c>
      <c r="D26" s="1">
        <v>100000</v>
      </c>
      <c r="E26">
        <v>0</v>
      </c>
      <c r="G26" s="16">
        <f t="shared" si="2"/>
        <v>0.000935563739742409</v>
      </c>
      <c r="H26" s="14">
        <f t="shared" si="3"/>
        <v>0</v>
      </c>
      <c r="I26" s="12">
        <f>E26/C26</f>
        <v>0</v>
      </c>
      <c r="J26" s="12">
        <f t="shared" si="5"/>
        <v>0.010205400003714766</v>
      </c>
      <c r="K26" s="18">
        <f t="shared" si="9"/>
        <v>0.9113422203317285</v>
      </c>
      <c r="M26" t="str">
        <f>B26</f>
        <v> Recursos eventuals</v>
      </c>
      <c r="N26" s="1">
        <f>D26</f>
        <v>100000</v>
      </c>
      <c r="O26" s="7">
        <f t="shared" si="8"/>
        <v>0.010205400003714766</v>
      </c>
    </row>
    <row r="27" spans="1:15" ht="12.75">
      <c r="A27">
        <v>35001</v>
      </c>
      <c r="B27" t="s">
        <v>30</v>
      </c>
      <c r="C27" s="1">
        <v>100000</v>
      </c>
      <c r="D27" s="1">
        <v>100000</v>
      </c>
      <c r="E27">
        <v>0</v>
      </c>
      <c r="G27" s="16">
        <f t="shared" si="2"/>
        <v>0.000935563739742409</v>
      </c>
      <c r="H27" s="14">
        <f t="shared" si="3"/>
        <v>0</v>
      </c>
      <c r="I27" s="12">
        <f>E27/C27</f>
        <v>0</v>
      </c>
      <c r="J27" s="12">
        <f t="shared" si="5"/>
        <v>0.010205400003714766</v>
      </c>
      <c r="K27" s="18">
        <f t="shared" si="9"/>
        <v>0.9215476203354432</v>
      </c>
      <c r="M27" t="str">
        <f>B27</f>
        <v> P.P.Asistencia act.cultur</v>
      </c>
      <c r="N27" s="1">
        <f>D27</f>
        <v>100000</v>
      </c>
      <c r="O27" s="7">
        <f t="shared" si="8"/>
        <v>0.010205400003714766</v>
      </c>
    </row>
    <row r="28" spans="1:15" ht="12.75">
      <c r="A28">
        <v>34002</v>
      </c>
      <c r="B28" t="s">
        <v>29</v>
      </c>
      <c r="C28">
        <v>0</v>
      </c>
      <c r="D28" s="1">
        <v>100000</v>
      </c>
      <c r="E28" s="1">
        <v>100000</v>
      </c>
      <c r="G28" s="16">
        <f t="shared" si="2"/>
        <v>0.000935563739742409</v>
      </c>
      <c r="H28" s="14">
        <f t="shared" si="3"/>
        <v>0.026124564536164886</v>
      </c>
      <c r="I28" s="12">
        <v>0</v>
      </c>
      <c r="J28" s="12">
        <f t="shared" si="5"/>
        <v>0.010205400003714766</v>
      </c>
      <c r="K28" s="18">
        <f t="shared" si="9"/>
        <v>0.931753020339158</v>
      </c>
      <c r="M28" t="str">
        <f>B28</f>
        <v> P.P. Transport Públic</v>
      </c>
      <c r="N28" s="1">
        <f>D28</f>
        <v>100000</v>
      </c>
      <c r="O28" s="7">
        <f t="shared" si="8"/>
        <v>0.010205400003714766</v>
      </c>
    </row>
    <row r="29" spans="1:15" ht="12.75">
      <c r="A29">
        <v>31106</v>
      </c>
      <c r="B29" t="s">
        <v>25</v>
      </c>
      <c r="C29" s="1">
        <v>90000</v>
      </c>
      <c r="D29" s="1">
        <v>100000</v>
      </c>
      <c r="E29" s="1">
        <v>10000</v>
      </c>
      <c r="G29" s="16">
        <f t="shared" si="2"/>
        <v>0.000935563739742409</v>
      </c>
      <c r="H29" s="14">
        <f t="shared" si="3"/>
        <v>0.0026124564536164885</v>
      </c>
      <c r="I29" s="12">
        <f t="shared" si="4"/>
        <v>0.1111111111111111</v>
      </c>
      <c r="J29" s="12">
        <f t="shared" si="5"/>
        <v>0.010205400003714766</v>
      </c>
      <c r="K29" s="18">
        <f t="shared" si="9"/>
        <v>0.9419584203428727</v>
      </c>
      <c r="M29" t="str">
        <f>B29</f>
        <v> Taxa qualitat abocaments</v>
      </c>
      <c r="N29" s="1">
        <f>D29</f>
        <v>100000</v>
      </c>
      <c r="O29" s="7">
        <f t="shared" si="8"/>
        <v>0.010205400003714766</v>
      </c>
    </row>
    <row r="30" spans="1:15" ht="12.75">
      <c r="A30">
        <v>31002</v>
      </c>
      <c r="B30" t="s">
        <v>11</v>
      </c>
      <c r="C30" s="1">
        <v>100000</v>
      </c>
      <c r="D30" s="1">
        <v>100000</v>
      </c>
      <c r="E30">
        <v>0</v>
      </c>
      <c r="G30" s="16">
        <f t="shared" si="2"/>
        <v>0.000935563739742409</v>
      </c>
      <c r="H30" s="14">
        <f t="shared" si="3"/>
        <v>0</v>
      </c>
      <c r="I30" s="12">
        <f t="shared" si="4"/>
        <v>0</v>
      </c>
      <c r="J30" s="12">
        <f t="shared" si="5"/>
        <v>0.010205400003714766</v>
      </c>
      <c r="K30" s="18">
        <f t="shared" si="9"/>
        <v>0.9521638203465874</v>
      </c>
      <c r="M30" t="str">
        <f>B30</f>
        <v> Taxa serv.tran.ret.vehic.</v>
      </c>
      <c r="N30" s="1">
        <f>D30</f>
        <v>100000</v>
      </c>
      <c r="O30" s="7">
        <f t="shared" si="8"/>
        <v>0.010205400003714766</v>
      </c>
    </row>
    <row r="31" spans="1:15" ht="12.75">
      <c r="A31">
        <v>31004</v>
      </c>
      <c r="B31" t="s">
        <v>13</v>
      </c>
      <c r="C31" s="1">
        <v>90000</v>
      </c>
      <c r="D31" s="1">
        <v>90000</v>
      </c>
      <c r="E31">
        <v>0</v>
      </c>
      <c r="G31" s="16">
        <f t="shared" si="2"/>
        <v>0.0008420073657681681</v>
      </c>
      <c r="H31" s="14">
        <f t="shared" si="3"/>
        <v>0</v>
      </c>
      <c r="I31" s="12">
        <f t="shared" si="4"/>
        <v>0</v>
      </c>
      <c r="J31" s="12">
        <f t="shared" si="5"/>
        <v>0.009184860003343289</v>
      </c>
      <c r="K31" s="18">
        <f t="shared" si="9"/>
        <v>0.9613486803499307</v>
      </c>
      <c r="M31" t="str">
        <f>B31</f>
        <v> Taxa Ocup.terr.merc.i tan</v>
      </c>
      <c r="N31" s="1">
        <f>D31</f>
        <v>90000</v>
      </c>
      <c r="O31" s="7">
        <f t="shared" si="8"/>
        <v>0.009184860003343289</v>
      </c>
    </row>
    <row r="32" spans="1:15" ht="12.75">
      <c r="A32">
        <v>30100</v>
      </c>
      <c r="B32" t="s">
        <v>9</v>
      </c>
      <c r="C32" s="1">
        <v>30000</v>
      </c>
      <c r="D32" s="1">
        <v>85000</v>
      </c>
      <c r="E32" s="1">
        <v>55000</v>
      </c>
      <c r="G32" s="16">
        <f t="shared" si="2"/>
        <v>0.0007952291787810476</v>
      </c>
      <c r="H32" s="14">
        <f t="shared" si="3"/>
        <v>0.014368510494890687</v>
      </c>
      <c r="I32" s="12">
        <f t="shared" si="4"/>
        <v>1.8333333333333333</v>
      </c>
      <c r="J32" s="12">
        <f t="shared" si="5"/>
        <v>0.00867459000315755</v>
      </c>
      <c r="K32" s="18">
        <f t="shared" si="9"/>
        <v>0.9700232703530882</v>
      </c>
      <c r="M32" t="str">
        <f>B32</f>
        <v> Venta Productos reciclables</v>
      </c>
      <c r="N32" s="1">
        <f>D32</f>
        <v>85000</v>
      </c>
      <c r="O32" s="7">
        <f t="shared" si="8"/>
        <v>0.00867459000315755</v>
      </c>
    </row>
    <row r="33" spans="1:15" ht="12.75">
      <c r="A33">
        <v>31105</v>
      </c>
      <c r="B33" t="s">
        <v>24</v>
      </c>
      <c r="C33" s="1">
        <v>45000</v>
      </c>
      <c r="D33" s="1">
        <v>45000</v>
      </c>
      <c r="E33">
        <v>0</v>
      </c>
      <c r="G33" s="16">
        <f t="shared" si="2"/>
        <v>0.00042100368288408406</v>
      </c>
      <c r="H33" s="14">
        <f t="shared" si="3"/>
        <v>0</v>
      </c>
      <c r="I33" s="12">
        <f t="shared" si="4"/>
        <v>0</v>
      </c>
      <c r="J33" s="12">
        <f t="shared" si="5"/>
        <v>0.004592430001671644</v>
      </c>
      <c r="K33" s="18">
        <f t="shared" si="9"/>
        <v>0.9746157003547599</v>
      </c>
      <c r="M33" t="s">
        <v>102</v>
      </c>
      <c r="N33" s="1">
        <f>D56-SUM(N17:N32)</f>
        <v>293734</v>
      </c>
      <c r="O33" s="7">
        <f t="shared" si="8"/>
        <v>0.02997672964691153</v>
      </c>
    </row>
    <row r="34" spans="1:11" ht="12.75">
      <c r="A34">
        <v>39300</v>
      </c>
      <c r="B34" t="s">
        <v>39</v>
      </c>
      <c r="C34" s="1">
        <v>30000</v>
      </c>
      <c r="D34" s="1">
        <v>30000</v>
      </c>
      <c r="E34">
        <v>0</v>
      </c>
      <c r="G34" s="16">
        <f t="shared" si="2"/>
        <v>0.0002806691219227227</v>
      </c>
      <c r="H34" s="14">
        <f t="shared" si="3"/>
        <v>0</v>
      </c>
      <c r="I34" s="12">
        <f>E34/C34</f>
        <v>0</v>
      </c>
      <c r="J34" s="12">
        <f t="shared" si="5"/>
        <v>0.00306162000111443</v>
      </c>
      <c r="K34" s="18">
        <f t="shared" si="9"/>
        <v>0.9776773203558743</v>
      </c>
    </row>
    <row r="35" spans="1:14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16">
        <f t="shared" si="2"/>
        <v>0.0002806691219227227</v>
      </c>
      <c r="H35" s="14">
        <f t="shared" si="3"/>
        <v>0</v>
      </c>
      <c r="I35" s="12">
        <f>E35/C35</f>
        <v>0</v>
      </c>
      <c r="J35" s="12">
        <f t="shared" si="5"/>
        <v>0.00306162000111443</v>
      </c>
      <c r="N35" s="1">
        <f>SUM(N17:N34)</f>
        <v>9798734</v>
      </c>
    </row>
    <row r="36" spans="1:10" ht="12.75">
      <c r="A36">
        <v>31104</v>
      </c>
      <c r="B36" t="s">
        <v>23</v>
      </c>
      <c r="C36" s="1">
        <v>30000</v>
      </c>
      <c r="D36" s="1">
        <v>30000</v>
      </c>
      <c r="E36">
        <v>0</v>
      </c>
      <c r="G36" s="16">
        <f t="shared" si="2"/>
        <v>0.0002806691219227227</v>
      </c>
      <c r="H36" s="14">
        <f t="shared" si="3"/>
        <v>0</v>
      </c>
      <c r="I36" s="12">
        <f t="shared" si="4"/>
        <v>0</v>
      </c>
      <c r="J36" s="12">
        <f t="shared" si="5"/>
        <v>0.00306162000111443</v>
      </c>
    </row>
    <row r="37" spans="1:10" ht="12.75">
      <c r="A37">
        <v>31009</v>
      </c>
      <c r="B37" t="s">
        <v>18</v>
      </c>
      <c r="C37" s="1">
        <v>25000</v>
      </c>
      <c r="D37" s="1">
        <v>25000</v>
      </c>
      <c r="E37">
        <v>0</v>
      </c>
      <c r="G37" s="16">
        <f t="shared" si="2"/>
        <v>0.00023389093493560224</v>
      </c>
      <c r="H37" s="14">
        <f t="shared" si="3"/>
        <v>0</v>
      </c>
      <c r="I37" s="12">
        <f t="shared" si="4"/>
        <v>0</v>
      </c>
      <c r="J37" s="12">
        <f t="shared" si="5"/>
        <v>0.0025513500009286916</v>
      </c>
    </row>
    <row r="38" spans="1:15" ht="12.75">
      <c r="A38">
        <v>38100</v>
      </c>
      <c r="B38" t="s">
        <v>34</v>
      </c>
      <c r="C38" s="1">
        <v>5000</v>
      </c>
      <c r="D38" s="1">
        <v>23634</v>
      </c>
      <c r="E38" s="1">
        <v>18634</v>
      </c>
      <c r="G38" s="16">
        <f t="shared" si="2"/>
        <v>0.00022111113425072094</v>
      </c>
      <c r="H38" s="14">
        <f t="shared" si="3"/>
        <v>0.004868051355668965</v>
      </c>
      <c r="I38" s="12">
        <f>E38/C38</f>
        <v>3.7268</v>
      </c>
      <c r="J38" s="12">
        <f t="shared" si="5"/>
        <v>0.002411944236877948</v>
      </c>
      <c r="M38" t="s">
        <v>27</v>
      </c>
      <c r="N38" s="1">
        <v>4000000</v>
      </c>
      <c r="O38" s="7">
        <f>N38/$N$49</f>
        <v>0.4082160001485906</v>
      </c>
    </row>
    <row r="39" spans="1:15" ht="12.75">
      <c r="A39">
        <v>31001</v>
      </c>
      <c r="B39" t="s">
        <v>10</v>
      </c>
      <c r="C39" s="1">
        <v>23600</v>
      </c>
      <c r="D39" s="1">
        <v>23600</v>
      </c>
      <c r="E39">
        <v>0</v>
      </c>
      <c r="G39" s="16">
        <f t="shared" si="2"/>
        <v>0.00022079304257920852</v>
      </c>
      <c r="H39" s="14">
        <f t="shared" si="3"/>
        <v>0</v>
      </c>
      <c r="I39" s="12">
        <f t="shared" si="4"/>
        <v>0</v>
      </c>
      <c r="J39" s="12">
        <f t="shared" si="5"/>
        <v>0.0024084744008766846</v>
      </c>
      <c r="M39" t="s">
        <v>26</v>
      </c>
      <c r="N39">
        <v>1000000</v>
      </c>
      <c r="O39" s="7">
        <f aca="true" t="shared" si="10" ref="O39:O47">N39/$N$49</f>
        <v>0.10205400003714765</v>
      </c>
    </row>
    <row r="40" spans="1:15" ht="12.75">
      <c r="A40">
        <v>39906</v>
      </c>
      <c r="B40" t="s">
        <v>45</v>
      </c>
      <c r="C40" s="1">
        <v>10000</v>
      </c>
      <c r="D40" s="1">
        <v>20000</v>
      </c>
      <c r="E40" s="1">
        <v>10000</v>
      </c>
      <c r="G40" s="16">
        <f t="shared" si="2"/>
        <v>0.0001871127479484818</v>
      </c>
      <c r="H40" s="14">
        <f t="shared" si="3"/>
        <v>0.0026124564536164885</v>
      </c>
      <c r="I40" s="12">
        <f>E40/C40</f>
        <v>1</v>
      </c>
      <c r="J40" s="12">
        <f t="shared" si="5"/>
        <v>0.0020410800007429532</v>
      </c>
      <c r="M40" t="s">
        <v>94</v>
      </c>
      <c r="N40">
        <v>800000</v>
      </c>
      <c r="O40" s="7">
        <f t="shared" si="10"/>
        <v>0.08164320002971813</v>
      </c>
    </row>
    <row r="41" spans="1:15" ht="12.75">
      <c r="A41">
        <v>31008</v>
      </c>
      <c r="B41" t="s">
        <v>17</v>
      </c>
      <c r="C41" s="1">
        <v>20000</v>
      </c>
      <c r="D41" s="1">
        <v>15000</v>
      </c>
      <c r="E41" s="1">
        <v>-5000</v>
      </c>
      <c r="G41" s="16">
        <f t="shared" si="2"/>
        <v>0.00014033456096136136</v>
      </c>
      <c r="H41" s="14">
        <f t="shared" si="3"/>
        <v>-0.0013062282268082443</v>
      </c>
      <c r="I41" s="12">
        <f t="shared" si="4"/>
        <v>-0.25</v>
      </c>
      <c r="J41" s="12">
        <f t="shared" si="5"/>
        <v>0.001530810000557215</v>
      </c>
      <c r="M41" t="s">
        <v>16</v>
      </c>
      <c r="N41">
        <v>800000</v>
      </c>
      <c r="O41" s="7">
        <f t="shared" si="10"/>
        <v>0.08164320002971813</v>
      </c>
    </row>
    <row r="42" spans="1:15" ht="12.75">
      <c r="A42">
        <v>39905</v>
      </c>
      <c r="B42" t="s">
        <v>44</v>
      </c>
      <c r="C42" s="1">
        <v>30000</v>
      </c>
      <c r="D42" s="1">
        <v>10000</v>
      </c>
      <c r="E42" s="1">
        <v>-20000</v>
      </c>
      <c r="G42" s="16">
        <f t="shared" si="2"/>
        <v>9.35563739742409E-05</v>
      </c>
      <c r="H42" s="14">
        <f t="shared" si="3"/>
        <v>-0.005224912907232977</v>
      </c>
      <c r="I42" s="12">
        <f>E42/C42</f>
        <v>-0.6666666666666666</v>
      </c>
      <c r="J42" s="12">
        <f t="shared" si="5"/>
        <v>0.0010205400003714766</v>
      </c>
      <c r="M42" t="s">
        <v>14</v>
      </c>
      <c r="N42">
        <v>800000</v>
      </c>
      <c r="O42" s="7">
        <f t="shared" si="10"/>
        <v>0.08164320002971813</v>
      </c>
    </row>
    <row r="43" spans="1:15" ht="12.75">
      <c r="A43">
        <v>35002</v>
      </c>
      <c r="B43" t="s">
        <v>31</v>
      </c>
      <c r="C43" s="1">
        <v>10000</v>
      </c>
      <c r="D43" s="1">
        <v>10000</v>
      </c>
      <c r="E43">
        <v>0</v>
      </c>
      <c r="G43" s="16">
        <f t="shared" si="2"/>
        <v>9.35563739742409E-05</v>
      </c>
      <c r="H43" s="14">
        <f t="shared" si="3"/>
        <v>0</v>
      </c>
      <c r="I43" s="12">
        <f>E43/C43</f>
        <v>0</v>
      </c>
      <c r="J43" s="12">
        <f t="shared" si="5"/>
        <v>0.0010205400003714766</v>
      </c>
      <c r="M43" t="s">
        <v>38</v>
      </c>
      <c r="N43">
        <v>450000</v>
      </c>
      <c r="O43" s="7">
        <f t="shared" si="10"/>
        <v>0.04592430001671644</v>
      </c>
    </row>
    <row r="44" spans="1:15" ht="12.75">
      <c r="A44">
        <v>34001</v>
      </c>
      <c r="B44" t="s">
        <v>28</v>
      </c>
      <c r="C44" s="1">
        <v>10000</v>
      </c>
      <c r="D44" s="1">
        <v>10000</v>
      </c>
      <c r="E44">
        <v>0</v>
      </c>
      <c r="G44" s="16">
        <f t="shared" si="2"/>
        <v>9.35563739742409E-05</v>
      </c>
      <c r="H44" s="14">
        <f t="shared" si="3"/>
        <v>0</v>
      </c>
      <c r="I44" s="12">
        <f t="shared" si="4"/>
        <v>0</v>
      </c>
      <c r="J44" s="12">
        <f t="shared" si="5"/>
        <v>0.0010205400003714766</v>
      </c>
      <c r="M44" t="s">
        <v>15</v>
      </c>
      <c r="N44">
        <v>450000</v>
      </c>
      <c r="O44" s="7">
        <f t="shared" si="10"/>
        <v>0.04592430001671644</v>
      </c>
    </row>
    <row r="45" spans="1:15" ht="12.75">
      <c r="A45">
        <v>31102</v>
      </c>
      <c r="B45" t="s">
        <v>21</v>
      </c>
      <c r="C45" s="1">
        <v>9000</v>
      </c>
      <c r="D45" s="1">
        <v>9000</v>
      </c>
      <c r="E45">
        <v>0</v>
      </c>
      <c r="G45" s="16">
        <f t="shared" si="2"/>
        <v>8.42007365768168E-05</v>
      </c>
      <c r="H45" s="14">
        <f t="shared" si="3"/>
        <v>0</v>
      </c>
      <c r="I45" s="12">
        <f t="shared" si="4"/>
        <v>0</v>
      </c>
      <c r="J45" s="12">
        <f t="shared" si="5"/>
        <v>0.0009184860003343289</v>
      </c>
      <c r="M45" t="s">
        <v>20</v>
      </c>
      <c r="N45">
        <v>400000</v>
      </c>
      <c r="O45" s="7">
        <f t="shared" si="10"/>
        <v>0.040821600014859065</v>
      </c>
    </row>
    <row r="46" spans="1:15" ht="12.75">
      <c r="A46">
        <v>31010</v>
      </c>
      <c r="B46" t="s">
        <v>19</v>
      </c>
      <c r="C46" s="1">
        <v>6000</v>
      </c>
      <c r="D46" s="1">
        <v>6000</v>
      </c>
      <c r="E46">
        <v>0</v>
      </c>
      <c r="G46" s="16">
        <f t="shared" si="2"/>
        <v>5.613382438454454E-05</v>
      </c>
      <c r="H46" s="14">
        <f t="shared" si="3"/>
        <v>0</v>
      </c>
      <c r="I46" s="12">
        <f t="shared" si="4"/>
        <v>0</v>
      </c>
      <c r="J46" s="12">
        <f t="shared" si="5"/>
        <v>0.000612324000222886</v>
      </c>
      <c r="M46" t="s">
        <v>12</v>
      </c>
      <c r="N46">
        <v>130000</v>
      </c>
      <c r="O46" s="7">
        <f t="shared" si="10"/>
        <v>0.013267020004829195</v>
      </c>
    </row>
    <row r="47" spans="1:15" ht="12.75">
      <c r="A47">
        <v>39908</v>
      </c>
      <c r="B47" t="s">
        <v>46</v>
      </c>
      <c r="C47" s="1">
        <v>1000</v>
      </c>
      <c r="D47" s="1">
        <v>1000</v>
      </c>
      <c r="E47">
        <v>0</v>
      </c>
      <c r="G47" s="16">
        <f t="shared" si="2"/>
        <v>9.35563739742409E-06</v>
      </c>
      <c r="H47" s="14">
        <f t="shared" si="3"/>
        <v>0</v>
      </c>
      <c r="I47" s="12">
        <f>E47/C47</f>
        <v>0</v>
      </c>
      <c r="J47" s="12">
        <f t="shared" si="5"/>
        <v>0.00010205400003714766</v>
      </c>
      <c r="M47" t="s">
        <v>102</v>
      </c>
      <c r="N47" s="1">
        <f>N35-SUM(N38:N46)</f>
        <v>968734</v>
      </c>
      <c r="O47" s="7">
        <f t="shared" si="10"/>
        <v>0.0988631796719862</v>
      </c>
    </row>
    <row r="48" spans="1:15" ht="12.75">
      <c r="A48">
        <v>39904</v>
      </c>
      <c r="B48" t="s">
        <v>43</v>
      </c>
      <c r="C48" s="1">
        <v>1000</v>
      </c>
      <c r="D48" s="1">
        <v>1000</v>
      </c>
      <c r="E48">
        <v>0</v>
      </c>
      <c r="G48" s="16">
        <f t="shared" si="2"/>
        <v>9.35563739742409E-06</v>
      </c>
      <c r="H48" s="14">
        <f t="shared" si="3"/>
        <v>0</v>
      </c>
      <c r="I48" s="12">
        <f>E48/C48</f>
        <v>0</v>
      </c>
      <c r="J48" s="12">
        <f t="shared" si="5"/>
        <v>0.00010205400003714766</v>
      </c>
      <c r="O48" s="7"/>
    </row>
    <row r="49" spans="1:15" ht="12.75">
      <c r="A49">
        <v>39902</v>
      </c>
      <c r="B49" t="s">
        <v>41</v>
      </c>
      <c r="C49" s="1">
        <v>1000</v>
      </c>
      <c r="D49" s="1">
        <v>1000</v>
      </c>
      <c r="E49">
        <v>0</v>
      </c>
      <c r="G49" s="16">
        <f t="shared" si="2"/>
        <v>9.35563739742409E-06</v>
      </c>
      <c r="H49" s="14">
        <f t="shared" si="3"/>
        <v>0</v>
      </c>
      <c r="I49" s="12">
        <f>E49/C49</f>
        <v>0</v>
      </c>
      <c r="J49" s="12">
        <f t="shared" si="5"/>
        <v>0.00010205400003714766</v>
      </c>
      <c r="N49" s="1">
        <f>SUM(N38:N48)</f>
        <v>9798734</v>
      </c>
      <c r="O49" s="7"/>
    </row>
    <row r="50" spans="1:15" ht="12.75">
      <c r="A50">
        <v>38104</v>
      </c>
      <c r="B50" t="s">
        <v>37</v>
      </c>
      <c r="C50">
        <v>0</v>
      </c>
      <c r="D50" s="1">
        <v>1000</v>
      </c>
      <c r="E50" s="1">
        <v>1000</v>
      </c>
      <c r="G50" s="16">
        <f t="shared" si="2"/>
        <v>9.35563739742409E-06</v>
      </c>
      <c r="H50" s="14">
        <f t="shared" si="3"/>
        <v>0.00026124564536164884</v>
      </c>
      <c r="I50" s="12">
        <v>0</v>
      </c>
      <c r="J50" s="12">
        <f t="shared" si="5"/>
        <v>0.00010205400003714766</v>
      </c>
      <c r="O50" s="7"/>
    </row>
    <row r="51" spans="1:15" ht="12.75">
      <c r="A51">
        <v>38102</v>
      </c>
      <c r="B51" t="s">
        <v>36</v>
      </c>
      <c r="C51" s="1">
        <v>1000</v>
      </c>
      <c r="D51" s="1">
        <v>1000</v>
      </c>
      <c r="E51">
        <v>0</v>
      </c>
      <c r="G51" s="16">
        <f t="shared" si="2"/>
        <v>9.35563739742409E-06</v>
      </c>
      <c r="H51" s="14">
        <f t="shared" si="3"/>
        <v>0</v>
      </c>
      <c r="I51" s="12">
        <f>E51/C51</f>
        <v>0</v>
      </c>
      <c r="J51" s="12">
        <f t="shared" si="5"/>
        <v>0.00010205400003714766</v>
      </c>
      <c r="O51" s="7"/>
    </row>
    <row r="52" spans="1:15" ht="12.75">
      <c r="A52">
        <v>38101</v>
      </c>
      <c r="B52" t="s">
        <v>35</v>
      </c>
      <c r="C52" s="1">
        <v>1000</v>
      </c>
      <c r="D52" s="1">
        <v>1000</v>
      </c>
      <c r="E52">
        <v>0</v>
      </c>
      <c r="G52" s="16">
        <f t="shared" si="2"/>
        <v>9.35563739742409E-06</v>
      </c>
      <c r="H52" s="14">
        <f t="shared" si="3"/>
        <v>0</v>
      </c>
      <c r="I52" s="12">
        <f>E52/C52</f>
        <v>0</v>
      </c>
      <c r="J52" s="12">
        <f t="shared" si="5"/>
        <v>0.00010205400003714766</v>
      </c>
      <c r="O52" s="7"/>
    </row>
    <row r="53" spans="1:15" ht="12.75">
      <c r="A53">
        <v>31103</v>
      </c>
      <c r="B53" t="s">
        <v>22</v>
      </c>
      <c r="C53">
        <v>500</v>
      </c>
      <c r="D53">
        <v>500</v>
      </c>
      <c r="E53">
        <v>0</v>
      </c>
      <c r="G53" s="16">
        <f t="shared" si="2"/>
        <v>4.677818698712045E-06</v>
      </c>
      <c r="H53" s="14">
        <f t="shared" si="3"/>
        <v>0</v>
      </c>
      <c r="I53" s="12">
        <f t="shared" si="4"/>
        <v>0</v>
      </c>
      <c r="J53" s="12">
        <f t="shared" si="5"/>
        <v>5.102700001857383E-05</v>
      </c>
      <c r="O53" s="7"/>
    </row>
    <row r="54" spans="1:15" ht="12.75">
      <c r="A54">
        <v>39903</v>
      </c>
      <c r="B54" t="s">
        <v>42</v>
      </c>
      <c r="C54">
        <v>0</v>
      </c>
      <c r="D54">
        <v>0</v>
      </c>
      <c r="E54">
        <v>0</v>
      </c>
      <c r="G54" s="16">
        <f t="shared" si="2"/>
        <v>0</v>
      </c>
      <c r="H54" s="14">
        <f t="shared" si="3"/>
        <v>0</v>
      </c>
      <c r="I54" s="12">
        <v>0</v>
      </c>
      <c r="J54" s="12">
        <f t="shared" si="5"/>
        <v>0</v>
      </c>
      <c r="O54" s="7"/>
    </row>
    <row r="55" spans="1:10" ht="12.75">
      <c r="A55">
        <v>36010</v>
      </c>
      <c r="B55" t="s">
        <v>32</v>
      </c>
      <c r="C55">
        <v>0</v>
      </c>
      <c r="D55">
        <v>0</v>
      </c>
      <c r="E55">
        <v>0</v>
      </c>
      <c r="G55" s="16">
        <f t="shared" si="2"/>
        <v>0</v>
      </c>
      <c r="H55" s="14">
        <f t="shared" si="3"/>
        <v>0</v>
      </c>
      <c r="I55" s="12">
        <v>0</v>
      </c>
      <c r="J55" s="12">
        <f t="shared" si="5"/>
        <v>0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15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aca="true" t="shared" si="11" ref="G57:G73">D57/$D$106</f>
        <v>0.08887855527552885</v>
      </c>
      <c r="H57" s="14">
        <f aca="true" t="shared" si="12" ref="H57:H73">E57/$E$106</f>
        <v>0.07636340836743677</v>
      </c>
      <c r="I57" s="12">
        <f>E57/C57</f>
        <v>0.03174573006599372</v>
      </c>
      <c r="J57" s="12">
        <f>D57/$D$74</f>
        <v>0.9070251484656954</v>
      </c>
      <c r="K57" s="18">
        <f>J57</f>
        <v>0.9070251484656954</v>
      </c>
      <c r="M57" t="str">
        <f aca="true" t="shared" si="13" ref="M57:M62">B57</f>
        <v> Particip. tributs Estat</v>
      </c>
      <c r="N57" s="1">
        <f aca="true" t="shared" si="14" ref="N57:N62">D57</f>
        <v>9500000</v>
      </c>
      <c r="O57" s="7">
        <f>N57/$N$65</f>
        <v>0.9070251484656954</v>
      </c>
    </row>
    <row r="58" spans="1:15" ht="12.75">
      <c r="A58">
        <v>45501</v>
      </c>
      <c r="B58" t="s">
        <v>51</v>
      </c>
      <c r="C58" s="1">
        <v>260000</v>
      </c>
      <c r="D58" s="1">
        <v>270000</v>
      </c>
      <c r="E58" s="1">
        <v>10000</v>
      </c>
      <c r="G58" s="16">
        <f t="shared" si="11"/>
        <v>0.0025260220973045045</v>
      </c>
      <c r="H58" s="14">
        <f t="shared" si="12"/>
        <v>0.0026124564536164885</v>
      </c>
      <c r="I58" s="12">
        <f>E58/C58</f>
        <v>0.038461538461538464</v>
      </c>
      <c r="J58" s="12">
        <f aca="true" t="shared" si="15" ref="J58:J73">D58/$D$74</f>
        <v>0.025778609482709238</v>
      </c>
      <c r="K58" s="18">
        <f aca="true" t="shared" si="16" ref="K58:K73">K57+J58</f>
        <v>0.9328037579484046</v>
      </c>
      <c r="M58" t="str">
        <f t="shared" si="13"/>
        <v> Sub.Conv.Serv.Soc.Grals. Y Ac.Fam.</v>
      </c>
      <c r="N58" s="1">
        <f t="shared" si="14"/>
        <v>270000</v>
      </c>
      <c r="O58" s="7">
        <f aca="true" t="shared" si="17" ref="O58:O63">N58/$N$65</f>
        <v>0.025778609482709238</v>
      </c>
    </row>
    <row r="59" spans="1:15" ht="12.75">
      <c r="A59">
        <v>45500</v>
      </c>
      <c r="B59" t="s">
        <v>50</v>
      </c>
      <c r="C59" s="1">
        <v>205000</v>
      </c>
      <c r="D59" s="1">
        <v>200000</v>
      </c>
      <c r="E59" s="1">
        <v>-5000</v>
      </c>
      <c r="G59" s="16">
        <f t="shared" si="11"/>
        <v>0.001871127479484818</v>
      </c>
      <c r="H59" s="14">
        <f t="shared" si="12"/>
        <v>-0.0013062282268082443</v>
      </c>
      <c r="I59" s="12">
        <f>E59/C59</f>
        <v>-0.024390243902439025</v>
      </c>
      <c r="J59" s="12">
        <f t="shared" si="15"/>
        <v>0.019095266283488323</v>
      </c>
      <c r="K59" s="18">
        <f t="shared" si="16"/>
        <v>0.951899024231893</v>
      </c>
      <c r="M59" t="str">
        <f t="shared" si="13"/>
        <v> De l'Adm. Gral. Comun.Aut</v>
      </c>
      <c r="N59" s="1">
        <f t="shared" si="14"/>
        <v>200000</v>
      </c>
      <c r="O59" s="7">
        <f t="shared" si="17"/>
        <v>0.019095266283488323</v>
      </c>
    </row>
    <row r="60" spans="1:15" ht="12.75">
      <c r="A60">
        <v>45505</v>
      </c>
      <c r="B60" t="s">
        <v>54</v>
      </c>
      <c r="C60" s="1">
        <v>80000</v>
      </c>
      <c r="D60" s="1">
        <v>160000</v>
      </c>
      <c r="E60" s="1">
        <v>80000</v>
      </c>
      <c r="G60" s="16">
        <f t="shared" si="11"/>
        <v>0.0014969019835878543</v>
      </c>
      <c r="H60" s="14">
        <f t="shared" si="12"/>
        <v>0.02089965162893191</v>
      </c>
      <c r="I60" s="12">
        <f>E60/C60</f>
        <v>1</v>
      </c>
      <c r="J60" s="12">
        <f t="shared" si="15"/>
        <v>0.015276213026790659</v>
      </c>
      <c r="K60" s="18">
        <f t="shared" si="16"/>
        <v>0.9671752372586836</v>
      </c>
      <c r="M60" t="str">
        <f t="shared" si="13"/>
        <v> Trans.C.A.Subv.Centre dia</v>
      </c>
      <c r="N60" s="1">
        <f t="shared" si="14"/>
        <v>160000</v>
      </c>
      <c r="O60" s="7">
        <f t="shared" si="17"/>
        <v>0.015276213026790659</v>
      </c>
    </row>
    <row r="61" spans="1:15" ht="12.75">
      <c r="A61">
        <v>45507</v>
      </c>
      <c r="B61" t="s">
        <v>56</v>
      </c>
      <c r="C61" s="1">
        <v>25000</v>
      </c>
      <c r="D61" s="1">
        <v>115000</v>
      </c>
      <c r="E61" s="1">
        <v>90000</v>
      </c>
      <c r="G61" s="16">
        <f t="shared" si="11"/>
        <v>0.0010758983007037703</v>
      </c>
      <c r="H61" s="14">
        <f t="shared" si="12"/>
        <v>0.023512108082548396</v>
      </c>
      <c r="I61" s="12">
        <f aca="true" t="shared" si="18" ref="I61:I71">E61/C61</f>
        <v>3.6</v>
      </c>
      <c r="J61" s="12">
        <f t="shared" si="15"/>
        <v>0.010979778113005786</v>
      </c>
      <c r="K61" s="18">
        <f t="shared" si="16"/>
        <v>0.9781550153716894</v>
      </c>
      <c r="M61" t="str">
        <f t="shared" si="13"/>
        <v> Prevenc. Drogodepèndencies</v>
      </c>
      <c r="N61" s="1">
        <f t="shared" si="14"/>
        <v>115000</v>
      </c>
      <c r="O61" s="7">
        <f t="shared" si="17"/>
        <v>0.010979778113005786</v>
      </c>
    </row>
    <row r="62" spans="1:15" ht="12.75">
      <c r="A62">
        <v>48100</v>
      </c>
      <c r="B62" t="s">
        <v>61</v>
      </c>
      <c r="C62" s="1">
        <v>100000</v>
      </c>
      <c r="D62" s="1">
        <v>100000</v>
      </c>
      <c r="E62">
        <v>0</v>
      </c>
      <c r="G62" s="16">
        <f t="shared" si="11"/>
        <v>0.000935563739742409</v>
      </c>
      <c r="H62" s="14">
        <f t="shared" si="12"/>
        <v>0</v>
      </c>
      <c r="I62" s="12">
        <f t="shared" si="18"/>
        <v>0</v>
      </c>
      <c r="J62" s="12">
        <f t="shared" si="15"/>
        <v>0.009547633141744161</v>
      </c>
      <c r="K62" s="18">
        <f t="shared" si="16"/>
        <v>0.9877026485134335</v>
      </c>
      <c r="M62" t="str">
        <f t="shared" si="13"/>
        <v> APORT.EMPRESES PRIVADES</v>
      </c>
      <c r="N62" s="1">
        <f t="shared" si="14"/>
        <v>100000</v>
      </c>
      <c r="O62" s="7">
        <f t="shared" si="17"/>
        <v>0.009547633141744161</v>
      </c>
    </row>
    <row r="63" spans="1:15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11"/>
        <v>0.0006081164308325658</v>
      </c>
      <c r="H63" s="14">
        <f t="shared" si="12"/>
        <v>0.0010449825814465954</v>
      </c>
      <c r="I63" s="12">
        <f>E63/C63</f>
        <v>0.06557377049180328</v>
      </c>
      <c r="J63" s="12">
        <f t="shared" si="15"/>
        <v>0.006205961542133705</v>
      </c>
      <c r="K63" s="18">
        <f t="shared" si="16"/>
        <v>0.9939086100555672</v>
      </c>
      <c r="M63" t="s">
        <v>102</v>
      </c>
      <c r="N63" s="1">
        <f>D74-SUM(N57:N62)</f>
        <v>128800</v>
      </c>
      <c r="O63" s="7">
        <f t="shared" si="17"/>
        <v>0.01229735148656648</v>
      </c>
    </row>
    <row r="64" spans="1:11" ht="12.75">
      <c r="A64">
        <v>45506</v>
      </c>
      <c r="B64" t="s">
        <v>55</v>
      </c>
      <c r="C64">
        <v>0</v>
      </c>
      <c r="D64" s="1">
        <v>30000</v>
      </c>
      <c r="E64" s="1">
        <v>30000</v>
      </c>
      <c r="G64" s="16">
        <f t="shared" si="11"/>
        <v>0.0002806691219227227</v>
      </c>
      <c r="H64" s="14">
        <f t="shared" si="12"/>
        <v>0.007837369360849465</v>
      </c>
      <c r="I64" s="12">
        <v>0</v>
      </c>
      <c r="J64" s="12">
        <f t="shared" si="15"/>
        <v>0.0028642899425232486</v>
      </c>
      <c r="K64" s="18">
        <f t="shared" si="16"/>
        <v>0.9967728999980905</v>
      </c>
    </row>
    <row r="65" spans="1:14" ht="12.75">
      <c r="A65">
        <v>45512</v>
      </c>
      <c r="B65" t="s">
        <v>57</v>
      </c>
      <c r="C65" s="1">
        <v>15000</v>
      </c>
      <c r="D65" s="1">
        <v>15000</v>
      </c>
      <c r="E65">
        <v>0</v>
      </c>
      <c r="G65" s="16">
        <f t="shared" si="11"/>
        <v>0.00014033456096136136</v>
      </c>
      <c r="H65" s="14">
        <f t="shared" si="12"/>
        <v>0</v>
      </c>
      <c r="I65" s="12">
        <f t="shared" si="18"/>
        <v>0</v>
      </c>
      <c r="J65" s="12">
        <f t="shared" si="15"/>
        <v>0.0014321449712616243</v>
      </c>
      <c r="K65" s="18">
        <f t="shared" si="16"/>
        <v>0.9982050449693521</v>
      </c>
      <c r="N65" s="1">
        <f>SUM(N57:N64)</f>
        <v>10473800</v>
      </c>
    </row>
    <row r="66" spans="1:11" ht="12.75">
      <c r="A66">
        <v>45502</v>
      </c>
      <c r="B66" t="s">
        <v>52</v>
      </c>
      <c r="C66" s="1">
        <v>14000</v>
      </c>
      <c r="D66" s="1">
        <v>14000</v>
      </c>
      <c r="E66">
        <v>0</v>
      </c>
      <c r="G66" s="16">
        <f t="shared" si="11"/>
        <v>0.00013097892356393726</v>
      </c>
      <c r="H66" s="14">
        <f t="shared" si="12"/>
        <v>0</v>
      </c>
      <c r="I66" s="12">
        <f>E66/C66</f>
        <v>0</v>
      </c>
      <c r="J66" s="12">
        <f t="shared" si="15"/>
        <v>0.0013366686398441827</v>
      </c>
      <c r="K66" s="18">
        <f t="shared" si="16"/>
        <v>0.9995417136091963</v>
      </c>
    </row>
    <row r="67" spans="1:11" ht="12.75">
      <c r="A67">
        <v>45514</v>
      </c>
      <c r="B67" t="s">
        <v>58</v>
      </c>
      <c r="C67" s="1">
        <v>2800</v>
      </c>
      <c r="D67" s="1">
        <v>2800</v>
      </c>
      <c r="E67">
        <v>0</v>
      </c>
      <c r="G67" s="16">
        <f t="shared" si="11"/>
        <v>2.619578471278745E-05</v>
      </c>
      <c r="H67" s="14">
        <f t="shared" si="12"/>
        <v>0</v>
      </c>
      <c r="I67" s="12">
        <f t="shared" si="18"/>
        <v>0</v>
      </c>
      <c r="J67" s="12">
        <f t="shared" si="15"/>
        <v>0.00026733372796883655</v>
      </c>
      <c r="K67" s="18">
        <f t="shared" si="16"/>
        <v>0.9998090473371651</v>
      </c>
    </row>
    <row r="68" spans="1:11" ht="12.75">
      <c r="A68">
        <v>46201</v>
      </c>
      <c r="B68" t="s">
        <v>60</v>
      </c>
      <c r="C68" s="1">
        <v>1000</v>
      </c>
      <c r="D68" s="1">
        <v>1000</v>
      </c>
      <c r="E68">
        <v>0</v>
      </c>
      <c r="G68" s="16">
        <f t="shared" si="11"/>
        <v>9.35563739742409E-06</v>
      </c>
      <c r="H68" s="14">
        <f t="shared" si="12"/>
        <v>0</v>
      </c>
      <c r="I68" s="12">
        <f t="shared" si="18"/>
        <v>0</v>
      </c>
      <c r="J68" s="12">
        <f t="shared" si="15"/>
        <v>9.547633141744162E-05</v>
      </c>
      <c r="K68" s="18">
        <f t="shared" si="16"/>
        <v>0.9999045236685826</v>
      </c>
    </row>
    <row r="69" spans="1:11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11"/>
        <v>9.35563739742409E-06</v>
      </c>
      <c r="H69" s="14">
        <f t="shared" si="12"/>
        <v>0</v>
      </c>
      <c r="I69" s="12">
        <f t="shared" si="18"/>
        <v>0</v>
      </c>
      <c r="J69" s="12">
        <f t="shared" si="15"/>
        <v>9.547633141744162E-05</v>
      </c>
      <c r="K69" s="18">
        <f t="shared" si="16"/>
        <v>1</v>
      </c>
    </row>
    <row r="70" spans="1:11" ht="12.75">
      <c r="A70">
        <v>49200</v>
      </c>
      <c r="B70" t="s">
        <v>63</v>
      </c>
      <c r="C70">
        <v>0</v>
      </c>
      <c r="D70">
        <v>0</v>
      </c>
      <c r="E70">
        <v>0</v>
      </c>
      <c r="G70" s="16">
        <f t="shared" si="11"/>
        <v>0</v>
      </c>
      <c r="H70" s="14">
        <f t="shared" si="12"/>
        <v>0</v>
      </c>
      <c r="I70" s="12">
        <v>0</v>
      </c>
      <c r="J70" s="12">
        <f t="shared" si="15"/>
        <v>0</v>
      </c>
      <c r="K70" s="18">
        <f t="shared" si="16"/>
        <v>1</v>
      </c>
    </row>
    <row r="71" spans="1:11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11"/>
        <v>0</v>
      </c>
      <c r="H71" s="14">
        <f t="shared" si="12"/>
        <v>0</v>
      </c>
      <c r="I71" s="12">
        <v>0</v>
      </c>
      <c r="J71" s="12">
        <f t="shared" si="15"/>
        <v>0</v>
      </c>
      <c r="K71" s="18">
        <f t="shared" si="16"/>
        <v>1</v>
      </c>
    </row>
    <row r="72" spans="1:11" ht="12.75">
      <c r="A72">
        <v>42002</v>
      </c>
      <c r="B72" t="s">
        <v>49</v>
      </c>
      <c r="C72">
        <v>0</v>
      </c>
      <c r="D72">
        <v>0</v>
      </c>
      <c r="E72">
        <v>0</v>
      </c>
      <c r="G72" s="16">
        <f t="shared" si="11"/>
        <v>0</v>
      </c>
      <c r="H72" s="14">
        <f t="shared" si="12"/>
        <v>0</v>
      </c>
      <c r="I72" s="12">
        <v>0</v>
      </c>
      <c r="J72" s="12">
        <f t="shared" si="15"/>
        <v>0</v>
      </c>
      <c r="K72" s="18">
        <f t="shared" si="16"/>
        <v>1</v>
      </c>
    </row>
    <row r="73" spans="1:11" ht="12.75">
      <c r="A73">
        <v>42001</v>
      </c>
      <c r="B73" t="s">
        <v>48</v>
      </c>
      <c r="C73">
        <v>0</v>
      </c>
      <c r="D73">
        <v>0</v>
      </c>
      <c r="E73">
        <v>0</v>
      </c>
      <c r="G73" s="16">
        <f t="shared" si="11"/>
        <v>0</v>
      </c>
      <c r="H73" s="14">
        <f t="shared" si="12"/>
        <v>0</v>
      </c>
      <c r="I73" s="12">
        <v>0</v>
      </c>
      <c r="J73" s="12">
        <f t="shared" si="15"/>
        <v>0</v>
      </c>
      <c r="K73" s="18">
        <f>K72+J73</f>
        <v>1</v>
      </c>
    </row>
    <row r="74" spans="4:10" ht="12.75">
      <c r="D74" s="4">
        <f>SUM(D57:D73)</f>
        <v>10473800</v>
      </c>
      <c r="G74" s="16"/>
      <c r="H74" s="14"/>
      <c r="I74" s="12"/>
      <c r="J74" s="4"/>
    </row>
    <row r="75" spans="1:14" ht="12.75">
      <c r="A75">
        <v>55202</v>
      </c>
      <c r="B75" t="s">
        <v>68</v>
      </c>
      <c r="C75" s="1">
        <v>325000</v>
      </c>
      <c r="D75" s="1">
        <v>405000</v>
      </c>
      <c r="E75" s="1">
        <v>80000</v>
      </c>
      <c r="G75" s="16">
        <f aca="true" t="shared" si="19" ref="G75:G82">D75/$D$106</f>
        <v>0.0037890331459567565</v>
      </c>
      <c r="H75" s="14">
        <f aca="true" t="shared" si="20" ref="H75:H82">E75/$E$106</f>
        <v>0.02089965162893191</v>
      </c>
      <c r="I75" s="12">
        <f>E75/C75</f>
        <v>0.24615384615384617</v>
      </c>
      <c r="J75" s="12">
        <f aca="true" t="shared" si="21" ref="J75:J82">D75/$D$83</f>
        <v>0.7298612362587854</v>
      </c>
      <c r="K75" s="18">
        <f aca="true" t="shared" si="22" ref="K75:K82">K74+J75</f>
        <v>0.7298612362587854</v>
      </c>
      <c r="M75" t="str">
        <f>B75</f>
        <v> Aprov. Parcela Pub. Kinepolis</v>
      </c>
      <c r="N75" s="1">
        <f>D75</f>
        <v>405000</v>
      </c>
    </row>
    <row r="76" spans="1:14" ht="12.75">
      <c r="A76">
        <v>52000</v>
      </c>
      <c r="B76" t="s">
        <v>64</v>
      </c>
      <c r="C76" s="1">
        <v>100000</v>
      </c>
      <c r="D76" s="1">
        <v>100000</v>
      </c>
      <c r="E76">
        <v>0</v>
      </c>
      <c r="G76" s="16">
        <f t="shared" si="19"/>
        <v>0.000935563739742409</v>
      </c>
      <c r="H76" s="14">
        <f t="shared" si="20"/>
        <v>0</v>
      </c>
      <c r="I76" s="12">
        <f>E76/C76</f>
        <v>0</v>
      </c>
      <c r="J76" s="12">
        <f>D76/$D$83</f>
        <v>0.18021265092809516</v>
      </c>
      <c r="K76" s="18">
        <f t="shared" si="22"/>
        <v>0.9100738871868805</v>
      </c>
      <c r="M76" t="str">
        <f>B76</f>
        <v> Inter.Ctes.Corr.Financ.</v>
      </c>
      <c r="N76" s="1">
        <f>D76</f>
        <v>100000</v>
      </c>
    </row>
    <row r="77" spans="1:14" ht="12.75">
      <c r="A77">
        <v>55000</v>
      </c>
      <c r="B77" t="s">
        <v>66</v>
      </c>
      <c r="C77" s="1">
        <v>45000</v>
      </c>
      <c r="D77" s="1">
        <v>45000</v>
      </c>
      <c r="E77">
        <v>0</v>
      </c>
      <c r="G77" s="16">
        <f t="shared" si="19"/>
        <v>0.00042100368288408406</v>
      </c>
      <c r="H77" s="14">
        <f t="shared" si="20"/>
        <v>0</v>
      </c>
      <c r="I77" s="12">
        <v>0</v>
      </c>
      <c r="J77" s="12">
        <f t="shared" si="21"/>
        <v>0.08109569291764282</v>
      </c>
      <c r="K77" s="18">
        <f t="shared" si="22"/>
        <v>0.9911695801045234</v>
      </c>
      <c r="M77" t="str">
        <f>B77</f>
        <v> CONCESSIONS SERVEIS</v>
      </c>
      <c r="N77" s="1">
        <f>D77</f>
        <v>45000</v>
      </c>
    </row>
    <row r="78" spans="1:14" ht="12.75">
      <c r="A78">
        <v>54000</v>
      </c>
      <c r="B78" t="s">
        <v>65</v>
      </c>
      <c r="C78" s="1">
        <v>3900</v>
      </c>
      <c r="D78" s="1">
        <v>3900</v>
      </c>
      <c r="E78">
        <v>0</v>
      </c>
      <c r="G78" s="16">
        <f t="shared" si="19"/>
        <v>3.648698584995395E-05</v>
      </c>
      <c r="H78" s="14">
        <f t="shared" si="20"/>
        <v>0</v>
      </c>
      <c r="I78" s="12">
        <f>E78/C78</f>
        <v>0</v>
      </c>
      <c r="J78" s="12">
        <f t="shared" si="21"/>
        <v>0.0070282933861957105</v>
      </c>
      <c r="K78" s="18">
        <f t="shared" si="22"/>
        <v>0.9981978734907191</v>
      </c>
      <c r="M78" t="str">
        <f>B78</f>
        <v> Arrendam. Bens immobles</v>
      </c>
      <c r="N78" s="1">
        <f>D78</f>
        <v>3900</v>
      </c>
    </row>
    <row r="79" spans="1:14" ht="12.75">
      <c r="A79">
        <v>55901</v>
      </c>
      <c r="B79" t="s">
        <v>69</v>
      </c>
      <c r="C79" s="1">
        <v>1000</v>
      </c>
      <c r="D79" s="1">
        <v>1000</v>
      </c>
      <c r="E79">
        <v>0</v>
      </c>
      <c r="G79" s="16">
        <f t="shared" si="19"/>
        <v>9.35563739742409E-06</v>
      </c>
      <c r="H79" s="14">
        <f t="shared" si="20"/>
        <v>0</v>
      </c>
      <c r="I79" s="12">
        <f>E79/C79</f>
        <v>0</v>
      </c>
      <c r="J79" s="12">
        <f t="shared" si="21"/>
        <v>0.0018021265092809514</v>
      </c>
      <c r="K79" s="18">
        <f t="shared" si="22"/>
        <v>1</v>
      </c>
      <c r="M79" t="s">
        <v>102</v>
      </c>
      <c r="N79" s="1">
        <f>D83-SUM(N75:N78)</f>
        <v>1000</v>
      </c>
    </row>
    <row r="80" spans="1:11" ht="12.75">
      <c r="A80">
        <v>55904</v>
      </c>
      <c r="B80" t="s">
        <v>70</v>
      </c>
      <c r="C80">
        <v>0</v>
      </c>
      <c r="D80">
        <v>0</v>
      </c>
      <c r="E80">
        <v>0</v>
      </c>
      <c r="G80" s="16">
        <f t="shared" si="19"/>
        <v>0</v>
      </c>
      <c r="H80" s="14">
        <f t="shared" si="20"/>
        <v>0</v>
      </c>
      <c r="I80" s="12">
        <v>0</v>
      </c>
      <c r="J80" s="12">
        <f t="shared" si="21"/>
        <v>0</v>
      </c>
      <c r="K80" s="18">
        <f t="shared" si="22"/>
        <v>1</v>
      </c>
    </row>
    <row r="81" spans="1:11" ht="12.75">
      <c r="A81">
        <v>55201</v>
      </c>
      <c r="B81" t="s">
        <v>67</v>
      </c>
      <c r="C81">
        <v>0</v>
      </c>
      <c r="D81">
        <v>0</v>
      </c>
      <c r="E81">
        <v>0</v>
      </c>
      <c r="G81" s="16">
        <f t="shared" si="19"/>
        <v>0</v>
      </c>
      <c r="H81" s="14">
        <f t="shared" si="20"/>
        <v>0</v>
      </c>
      <c r="I81" s="12">
        <v>0</v>
      </c>
      <c r="J81" s="12">
        <f t="shared" si="21"/>
        <v>0</v>
      </c>
      <c r="K81" s="18">
        <f t="shared" si="22"/>
        <v>1</v>
      </c>
    </row>
    <row r="82" spans="1:14" ht="12.75">
      <c r="A82">
        <v>54900</v>
      </c>
      <c r="B82" t="s">
        <v>93</v>
      </c>
      <c r="C82">
        <v>0</v>
      </c>
      <c r="D82">
        <v>0</v>
      </c>
      <c r="E82">
        <v>0</v>
      </c>
      <c r="G82" s="16">
        <f t="shared" si="19"/>
        <v>0</v>
      </c>
      <c r="H82" s="14">
        <f t="shared" si="20"/>
        <v>0</v>
      </c>
      <c r="I82" s="12">
        <v>0</v>
      </c>
      <c r="J82" s="12">
        <f t="shared" si="21"/>
        <v>0</v>
      </c>
      <c r="K82" s="18">
        <f t="shared" si="22"/>
        <v>1</v>
      </c>
      <c r="N82" s="1">
        <f>SUM(N75:N82)</f>
        <v>554900</v>
      </c>
    </row>
    <row r="83" spans="4:9" ht="12.75">
      <c r="D83" s="4">
        <f>SUM(D75:D82)</f>
        <v>554900</v>
      </c>
      <c r="G83" s="16"/>
      <c r="H83" s="14"/>
      <c r="I83" s="12"/>
    </row>
    <row r="84" spans="1:14" ht="12.75">
      <c r="A84">
        <v>60800</v>
      </c>
      <c r="B84" t="s">
        <v>73</v>
      </c>
      <c r="C84">
        <v>0</v>
      </c>
      <c r="D84" s="1">
        <v>5703800</v>
      </c>
      <c r="E84" s="1">
        <v>5703800</v>
      </c>
      <c r="G84" s="16">
        <f aca="true" t="shared" si="23" ref="G84:G90">D84/$D$106</f>
        <v>0.053362684587427524</v>
      </c>
      <c r="H84" s="14">
        <f aca="true" t="shared" si="24" ref="H84:H90">E84/$E$106</f>
        <v>1.4900929120137727</v>
      </c>
      <c r="I84" s="12">
        <v>0</v>
      </c>
      <c r="J84" s="12">
        <f aca="true" t="shared" si="25" ref="J84:J90">D84/$D$91</f>
        <v>1</v>
      </c>
      <c r="K84" s="18">
        <f aca="true" t="shared" si="26" ref="K84:K90">K83+J84</f>
        <v>1</v>
      </c>
      <c r="M84" t="str">
        <f>B84</f>
        <v> Venda cesions urbanist.</v>
      </c>
      <c r="N84" s="1">
        <f>D84</f>
        <v>5703800</v>
      </c>
    </row>
    <row r="85" spans="1:11" ht="12.75">
      <c r="A85">
        <v>61900</v>
      </c>
      <c r="B85" t="s">
        <v>77</v>
      </c>
      <c r="C85">
        <v>0</v>
      </c>
      <c r="D85">
        <v>0</v>
      </c>
      <c r="E85">
        <v>0</v>
      </c>
      <c r="G85" s="16">
        <f t="shared" si="23"/>
        <v>0</v>
      </c>
      <c r="H85" s="14">
        <f t="shared" si="24"/>
        <v>0</v>
      </c>
      <c r="I85" s="12">
        <v>0</v>
      </c>
      <c r="J85" s="12">
        <f t="shared" si="25"/>
        <v>0</v>
      </c>
      <c r="K85" s="18">
        <f t="shared" si="26"/>
        <v>1</v>
      </c>
    </row>
    <row r="86" spans="1:11" ht="12.75">
      <c r="A86">
        <v>61000</v>
      </c>
      <c r="B86" t="s">
        <v>76</v>
      </c>
      <c r="C86">
        <v>0</v>
      </c>
      <c r="D86">
        <v>0</v>
      </c>
      <c r="E86">
        <v>0</v>
      </c>
      <c r="G86" s="16">
        <f t="shared" si="23"/>
        <v>0</v>
      </c>
      <c r="H86" s="14">
        <f t="shared" si="24"/>
        <v>0</v>
      </c>
      <c r="I86" s="12">
        <v>0</v>
      </c>
      <c r="J86" s="12">
        <f t="shared" si="25"/>
        <v>0</v>
      </c>
      <c r="K86" s="18">
        <f t="shared" si="26"/>
        <v>1</v>
      </c>
    </row>
    <row r="87" spans="1:11" ht="12.75">
      <c r="A87">
        <v>60901</v>
      </c>
      <c r="B87" t="s">
        <v>75</v>
      </c>
      <c r="C87">
        <v>0</v>
      </c>
      <c r="D87">
        <v>0</v>
      </c>
      <c r="E87">
        <v>0</v>
      </c>
      <c r="G87" s="16">
        <f t="shared" si="23"/>
        <v>0</v>
      </c>
      <c r="H87" s="14">
        <f t="shared" si="24"/>
        <v>0</v>
      </c>
      <c r="I87" s="12">
        <v>0</v>
      </c>
      <c r="J87" s="12">
        <f t="shared" si="25"/>
        <v>0</v>
      </c>
      <c r="K87" s="18">
        <f t="shared" si="26"/>
        <v>1</v>
      </c>
    </row>
    <row r="88" spans="1:11" ht="12.75">
      <c r="A88">
        <v>60900</v>
      </c>
      <c r="B88" t="s">
        <v>74</v>
      </c>
      <c r="C88" s="1">
        <v>5835891.93</v>
      </c>
      <c r="D88" s="1">
        <v>0</v>
      </c>
      <c r="E88" s="1">
        <v>-5835891.93</v>
      </c>
      <c r="G88" s="16">
        <f t="shared" si="23"/>
        <v>0</v>
      </c>
      <c r="H88" s="14">
        <f t="shared" si="24"/>
        <v>-1.5246013535136884</v>
      </c>
      <c r="I88" s="12">
        <f>E88/C88</f>
        <v>-1</v>
      </c>
      <c r="J88" s="12">
        <f t="shared" si="25"/>
        <v>0</v>
      </c>
      <c r="K88" s="18">
        <f t="shared" si="26"/>
        <v>1</v>
      </c>
    </row>
    <row r="89" spans="1:11" ht="12.75">
      <c r="A89">
        <v>60200</v>
      </c>
      <c r="B89" t="s">
        <v>72</v>
      </c>
      <c r="C89">
        <v>0</v>
      </c>
      <c r="D89">
        <v>0</v>
      </c>
      <c r="E89">
        <v>0</v>
      </c>
      <c r="G89" s="16">
        <f t="shared" si="23"/>
        <v>0</v>
      </c>
      <c r="H89" s="14">
        <f t="shared" si="24"/>
        <v>0</v>
      </c>
      <c r="I89" s="12">
        <v>0</v>
      </c>
      <c r="J89" s="12">
        <f t="shared" si="25"/>
        <v>0</v>
      </c>
      <c r="K89" s="18">
        <f t="shared" si="26"/>
        <v>1</v>
      </c>
    </row>
    <row r="90" spans="1:11" ht="12.75">
      <c r="A90">
        <v>60000</v>
      </c>
      <c r="B90" t="s">
        <v>71</v>
      </c>
      <c r="C90">
        <v>0</v>
      </c>
      <c r="D90">
        <v>0</v>
      </c>
      <c r="E90">
        <v>0</v>
      </c>
      <c r="G90" s="16">
        <f t="shared" si="23"/>
        <v>0</v>
      </c>
      <c r="H90" s="14">
        <f t="shared" si="24"/>
        <v>0</v>
      </c>
      <c r="I90" s="12">
        <v>0</v>
      </c>
      <c r="J90" s="12">
        <f>D90/$D$91</f>
        <v>0</v>
      </c>
      <c r="K90" s="18">
        <f t="shared" si="26"/>
        <v>1</v>
      </c>
    </row>
    <row r="91" spans="4:9" ht="12.75">
      <c r="D91" s="4">
        <f>SUM(D84:D90)</f>
        <v>5703800</v>
      </c>
      <c r="G91" s="16"/>
      <c r="H91" s="14"/>
      <c r="I91" s="12"/>
    </row>
    <row r="92" spans="1:14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aca="true" t="shared" si="27" ref="G92:G98">D92/$D$106</f>
        <v>0.0009615349891576582</v>
      </c>
      <c r="H92" s="14">
        <f aca="true" t="shared" si="28" ref="H92:H98">E92/$E$106</f>
        <v>0.026849782447688823</v>
      </c>
      <c r="I92" s="12">
        <v>0</v>
      </c>
      <c r="J92" s="12">
        <f>D92/$D$99</f>
        <v>0.5188715442557402</v>
      </c>
      <c r="K92" s="18">
        <f aca="true" t="shared" si="29" ref="K92:K98">K91+J92</f>
        <v>0.5188715442557402</v>
      </c>
      <c r="M92" t="str">
        <f>B92</f>
        <v> De l'Admon. Gral. Estat</v>
      </c>
      <c r="N92" s="1">
        <f>D92</f>
        <v>102776</v>
      </c>
    </row>
    <row r="93" spans="1:14" ht="12.75">
      <c r="A93">
        <v>76100</v>
      </c>
      <c r="B93" t="s">
        <v>81</v>
      </c>
      <c r="C93">
        <v>0</v>
      </c>
      <c r="D93" s="1">
        <v>66000</v>
      </c>
      <c r="E93" s="1">
        <v>66000</v>
      </c>
      <c r="G93" s="16">
        <f t="shared" si="27"/>
        <v>0.0006174720682299899</v>
      </c>
      <c r="H93" s="14">
        <f t="shared" si="28"/>
        <v>0.017242212593868825</v>
      </c>
      <c r="I93" s="12">
        <v>0</v>
      </c>
      <c r="J93" s="12">
        <f aca="true" t="shared" si="30" ref="J93:J98">D93/$D$99</f>
        <v>0.33320543629717886</v>
      </c>
      <c r="K93" s="18">
        <f t="shared" si="29"/>
        <v>0.8520769805529191</v>
      </c>
      <c r="M93" t="str">
        <f>B93</f>
        <v> SUBVENCIONES DIPUTACION</v>
      </c>
      <c r="N93" s="1">
        <f>D93</f>
        <v>66000</v>
      </c>
    </row>
    <row r="94" spans="1:14" ht="12.75">
      <c r="A94">
        <v>75500</v>
      </c>
      <c r="B94" t="s">
        <v>79</v>
      </c>
      <c r="C94" s="1">
        <v>114108.07</v>
      </c>
      <c r="D94" s="1">
        <v>29300</v>
      </c>
      <c r="E94" s="1">
        <v>-84808.07</v>
      </c>
      <c r="G94" s="16">
        <f t="shared" si="27"/>
        <v>0.00027412017574452585</v>
      </c>
      <c r="H94" s="14">
        <f t="shared" si="28"/>
        <v>-0.022155738979025893</v>
      </c>
      <c r="I94" s="12">
        <f>E94/C94</f>
        <v>-0.7432258735074566</v>
      </c>
      <c r="J94" s="12">
        <f t="shared" si="30"/>
        <v>0.14792301944708092</v>
      </c>
      <c r="K94" s="18">
        <f t="shared" si="29"/>
        <v>1</v>
      </c>
      <c r="M94" t="str">
        <f>B94</f>
        <v> D'Adm. Gral. Comun.Auton.</v>
      </c>
      <c r="N94" s="1">
        <f>D94</f>
        <v>29300</v>
      </c>
    </row>
    <row r="95" spans="1:11" ht="12.75">
      <c r="A95">
        <v>78001</v>
      </c>
      <c r="B95" t="s">
        <v>84</v>
      </c>
      <c r="C95">
        <v>0</v>
      </c>
      <c r="D95">
        <v>0</v>
      </c>
      <c r="E95">
        <v>0</v>
      </c>
      <c r="G95" s="16">
        <f t="shared" si="27"/>
        <v>0</v>
      </c>
      <c r="H95" s="14">
        <f t="shared" si="28"/>
        <v>0</v>
      </c>
      <c r="I95" s="12">
        <v>0</v>
      </c>
      <c r="J95" s="12">
        <f t="shared" si="30"/>
        <v>0</v>
      </c>
      <c r="K95" s="18">
        <f t="shared" si="29"/>
        <v>1</v>
      </c>
    </row>
    <row r="96" spans="1:11" ht="12.75">
      <c r="A96">
        <v>77001</v>
      </c>
      <c r="B96" t="s">
        <v>83</v>
      </c>
      <c r="C96">
        <v>0</v>
      </c>
      <c r="D96">
        <v>0</v>
      </c>
      <c r="E96">
        <v>0</v>
      </c>
      <c r="G96" s="16">
        <f t="shared" si="27"/>
        <v>0</v>
      </c>
      <c r="H96" s="14">
        <f t="shared" si="28"/>
        <v>0</v>
      </c>
      <c r="I96" s="12">
        <v>0</v>
      </c>
      <c r="J96" s="12">
        <f t="shared" si="30"/>
        <v>0</v>
      </c>
      <c r="K96" s="18">
        <f t="shared" si="29"/>
        <v>1</v>
      </c>
    </row>
    <row r="97" spans="1:11" ht="12.75">
      <c r="A97">
        <v>77000</v>
      </c>
      <c r="B97" t="s">
        <v>82</v>
      </c>
      <c r="C97">
        <v>0</v>
      </c>
      <c r="D97">
        <v>0</v>
      </c>
      <c r="E97">
        <v>0</v>
      </c>
      <c r="G97" s="16">
        <f t="shared" si="27"/>
        <v>0</v>
      </c>
      <c r="H97" s="14">
        <f t="shared" si="28"/>
        <v>0</v>
      </c>
      <c r="I97" s="12">
        <v>0</v>
      </c>
      <c r="J97" s="12">
        <f t="shared" si="30"/>
        <v>0</v>
      </c>
      <c r="K97" s="18">
        <f t="shared" si="29"/>
        <v>1</v>
      </c>
    </row>
    <row r="98" spans="1:11" ht="12.75">
      <c r="A98">
        <v>75509</v>
      </c>
      <c r="B98" t="s">
        <v>80</v>
      </c>
      <c r="C98" s="1">
        <v>100000</v>
      </c>
      <c r="D98">
        <v>0</v>
      </c>
      <c r="E98" s="1">
        <v>-100000</v>
      </c>
      <c r="G98" s="16">
        <f t="shared" si="27"/>
        <v>0</v>
      </c>
      <c r="H98" s="14">
        <f t="shared" si="28"/>
        <v>-0.026124564536164886</v>
      </c>
      <c r="I98" s="12">
        <f>E98/C98</f>
        <v>-1</v>
      </c>
      <c r="J98" s="12">
        <f t="shared" si="30"/>
        <v>0</v>
      </c>
      <c r="K98" s="18">
        <f t="shared" si="29"/>
        <v>1</v>
      </c>
    </row>
    <row r="99" spans="4:9" ht="12.75">
      <c r="D99" s="4">
        <f>SUM(D92:D98)</f>
        <v>198076</v>
      </c>
      <c r="G99" s="16"/>
      <c r="H99" s="14"/>
      <c r="I99" s="12"/>
    </row>
    <row r="100" spans="1:14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>D100/$D$106</f>
        <v>0.0005819206461197784</v>
      </c>
      <c r="H100" s="14">
        <f>E100/$E$106</f>
        <v>0</v>
      </c>
      <c r="I100" s="12">
        <f>E100/C100</f>
        <v>0</v>
      </c>
      <c r="J100" s="12">
        <f>D100/$D$104</f>
        <v>0.9093567251461988</v>
      </c>
      <c r="K100" s="18">
        <f>K99+J100</f>
        <v>0.9093567251461988</v>
      </c>
      <c r="M100" t="str">
        <f>B100</f>
        <v> Prestecs reint. personal</v>
      </c>
      <c r="N100" s="1">
        <f>D100</f>
        <v>62200</v>
      </c>
    </row>
    <row r="101" spans="1:14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>D101/$D$106</f>
        <v>5.800495186402936E-05</v>
      </c>
      <c r="H101" s="14">
        <f>E101/$E$106</f>
        <v>0</v>
      </c>
      <c r="I101" s="12">
        <f>E101/C101</f>
        <v>0</v>
      </c>
      <c r="J101" s="12">
        <f>D101/$D$104</f>
        <v>0.09064327485380116</v>
      </c>
      <c r="K101" s="18">
        <f>K100+J101</f>
        <v>1</v>
      </c>
      <c r="M101" t="str">
        <f>B101</f>
        <v> Prestecs reint. mensuals</v>
      </c>
      <c r="N101" s="1">
        <f>D101</f>
        <v>6200</v>
      </c>
    </row>
    <row r="102" spans="1:11" ht="12.75">
      <c r="A102">
        <v>87001</v>
      </c>
      <c r="B102" t="s">
        <v>88</v>
      </c>
      <c r="C102">
        <v>0</v>
      </c>
      <c r="D102">
        <v>0</v>
      </c>
      <c r="E102">
        <v>0</v>
      </c>
      <c r="G102" s="16">
        <f>D102/$D$106</f>
        <v>0</v>
      </c>
      <c r="H102" s="14">
        <f>E102/$E$106</f>
        <v>0</v>
      </c>
      <c r="I102" s="12">
        <v>0</v>
      </c>
      <c r="J102" s="12">
        <f>D102/$D$104</f>
        <v>0</v>
      </c>
      <c r="K102" s="18">
        <f>K101+J102</f>
        <v>1</v>
      </c>
    </row>
    <row r="103" spans="1:11" ht="12.75">
      <c r="A103">
        <v>87000</v>
      </c>
      <c r="B103" t="s">
        <v>87</v>
      </c>
      <c r="C103">
        <v>0</v>
      </c>
      <c r="D103">
        <v>0</v>
      </c>
      <c r="E103">
        <v>0</v>
      </c>
      <c r="G103" s="16">
        <f>D103/$D$106</f>
        <v>0</v>
      </c>
      <c r="H103" s="14">
        <f>E103/$E$106</f>
        <v>0</v>
      </c>
      <c r="I103" s="12">
        <v>0</v>
      </c>
      <c r="J103" s="12">
        <f>D103/$D$104</f>
        <v>0</v>
      </c>
      <c r="K103" s="18">
        <f>K102+J103</f>
        <v>1</v>
      </c>
    </row>
    <row r="104" spans="4:9" ht="12.75">
      <c r="D104" s="4">
        <f>SUM(D100:D103)</f>
        <v>68400</v>
      </c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>D105/$D$106</f>
        <v>0</v>
      </c>
      <c r="H105" s="14">
        <f>E105/$E$106</f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106887426</v>
      </c>
      <c r="E106" s="4">
        <f>SUM(E3:E105)</f>
        <v>3827815.0000000005</v>
      </c>
      <c r="G106" s="9">
        <f>SUM(G3:G105)</f>
        <v>0.49999061629568997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 gridLines="1"/>
  <pageMargins left="0.3937007874015748" right="0.3937007874015748" top="0.3937007874015748" bottom="0.3937007874015748" header="0" footer="0"/>
  <pageSetup fitToHeight="4" fitToWidth="1" horizontalDpi="96" verticalDpi="96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I17" sqref="I17:J18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16">
        <f aca="true" t="shared" si="0" ref="G3:G40">D3/$D$106</f>
        <v>0.0005006204912867004</v>
      </c>
      <c r="H3" s="14">
        <f aca="true" t="shared" si="1" ref="H3:H40">E3/$E$106</f>
        <v>0</v>
      </c>
      <c r="I3" s="12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16">
        <f t="shared" si="0"/>
        <v>0.12459887783135654</v>
      </c>
      <c r="H4" s="14">
        <f t="shared" si="1"/>
        <v>0</v>
      </c>
      <c r="I4" s="12">
        <f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16">
        <f t="shared" si="0"/>
        <v>0.033374699419113356</v>
      </c>
      <c r="H5" s="14">
        <f t="shared" si="1"/>
        <v>0.026124564536164886</v>
      </c>
      <c r="I5" s="12">
        <f>E5/C5</f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16">
        <f t="shared" si="0"/>
        <v>0.03448718939975047</v>
      </c>
      <c r="H6" s="14">
        <f t="shared" si="1"/>
        <v>0</v>
      </c>
      <c r="I6" s="12">
        <f>E6/C6</f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16">
        <f t="shared" si="0"/>
        <v>0.053399519070581374</v>
      </c>
      <c r="H7" s="14">
        <f t="shared" si="1"/>
        <v>0</v>
      </c>
      <c r="I7" s="12">
        <f>E7/C7</f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 t="shared" si="0"/>
        <v>0.05006204912867004</v>
      </c>
      <c r="H12" s="14">
        <f t="shared" si="1"/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 t="shared" si="0"/>
        <v>0</v>
      </c>
      <c r="H13" s="14">
        <f t="shared" si="1"/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0" ht="12.75">
      <c r="A17">
        <v>30100</v>
      </c>
      <c r="B17" t="s">
        <v>9</v>
      </c>
      <c r="C17" s="1">
        <v>30000</v>
      </c>
      <c r="D17" s="1">
        <v>85000</v>
      </c>
      <c r="E17" s="1">
        <v>55000</v>
      </c>
      <c r="G17" s="16">
        <f t="shared" si="0"/>
        <v>0.0009456164835415451</v>
      </c>
      <c r="H17" s="14">
        <f t="shared" si="1"/>
        <v>0.014368510494890687</v>
      </c>
      <c r="I17" s="12">
        <f aca="true" t="shared" si="2" ref="I17:I36">E17/C17</f>
        <v>1.8333333333333333</v>
      </c>
      <c r="J17" s="7">
        <f>D17/$D$56</f>
        <v>0.00867459000315755</v>
      </c>
    </row>
    <row r="18" spans="1:10" ht="12.75">
      <c r="A18">
        <v>31001</v>
      </c>
      <c r="B18" t="s">
        <v>10</v>
      </c>
      <c r="C18" s="1">
        <v>23600</v>
      </c>
      <c r="D18" s="1">
        <v>23600</v>
      </c>
      <c r="E18">
        <v>0</v>
      </c>
      <c r="G18" s="16">
        <f t="shared" si="0"/>
        <v>0.0002625476354303584</v>
      </c>
      <c r="H18" s="14">
        <f t="shared" si="1"/>
        <v>0</v>
      </c>
      <c r="I18" s="12">
        <f t="shared" si="2"/>
        <v>0</v>
      </c>
      <c r="J18" s="7">
        <f>D18/$D$56</f>
        <v>0.0024084744008766846</v>
      </c>
    </row>
    <row r="19" spans="1:10" ht="12.75">
      <c r="A19">
        <v>31002</v>
      </c>
      <c r="B19" t="s">
        <v>11</v>
      </c>
      <c r="C19" s="1">
        <v>100000</v>
      </c>
      <c r="D19" s="1">
        <v>100000</v>
      </c>
      <c r="E19">
        <v>0</v>
      </c>
      <c r="G19" s="16">
        <f t="shared" si="0"/>
        <v>0.0011124899806371118</v>
      </c>
      <c r="H19" s="14">
        <f t="shared" si="1"/>
        <v>0</v>
      </c>
      <c r="I19" s="12">
        <f t="shared" si="2"/>
        <v>0</v>
      </c>
      <c r="J19" s="7">
        <f>D19/$D$56</f>
        <v>0.010205400003714766</v>
      </c>
    </row>
    <row r="20" spans="1:10" ht="12.75">
      <c r="A20">
        <v>31003</v>
      </c>
      <c r="B20" t="s">
        <v>12</v>
      </c>
      <c r="C20" s="1">
        <v>130000</v>
      </c>
      <c r="D20" s="1">
        <v>130000</v>
      </c>
      <c r="E20">
        <v>0</v>
      </c>
      <c r="G20" s="16">
        <f t="shared" si="0"/>
        <v>0.0014462369748282455</v>
      </c>
      <c r="H20" s="14">
        <f t="shared" si="1"/>
        <v>0</v>
      </c>
      <c r="I20" s="12">
        <f t="shared" si="2"/>
        <v>0</v>
      </c>
      <c r="J20" s="7">
        <f>D20/$D$56</f>
        <v>0.013267020004829195</v>
      </c>
    </row>
    <row r="21" spans="1:10" ht="12.75">
      <c r="A21">
        <v>31004</v>
      </c>
      <c r="B21" t="s">
        <v>13</v>
      </c>
      <c r="C21" s="1">
        <v>90000</v>
      </c>
      <c r="D21" s="1">
        <v>90000</v>
      </c>
      <c r="E21">
        <v>0</v>
      </c>
      <c r="G21" s="16">
        <f t="shared" si="0"/>
        <v>0.0010012409825734007</v>
      </c>
      <c r="H21" s="14">
        <f t="shared" si="1"/>
        <v>0</v>
      </c>
      <c r="I21" s="12">
        <f t="shared" si="2"/>
        <v>0</v>
      </c>
      <c r="J21" s="7">
        <f>D21/$D$56</f>
        <v>0.009184860003343289</v>
      </c>
    </row>
    <row r="22" spans="1:10" ht="12.75">
      <c r="A22">
        <v>31005</v>
      </c>
      <c r="B22" t="s">
        <v>14</v>
      </c>
      <c r="C22" s="1">
        <v>600000</v>
      </c>
      <c r="D22" s="1">
        <v>800000</v>
      </c>
      <c r="E22" s="1">
        <v>200000</v>
      </c>
      <c r="G22" s="16">
        <f t="shared" si="0"/>
        <v>0.008899919845096894</v>
      </c>
      <c r="H22" s="14">
        <f t="shared" si="1"/>
        <v>0.05224912907232977</v>
      </c>
      <c r="I22" s="12">
        <f t="shared" si="2"/>
        <v>0.3333333333333333</v>
      </c>
      <c r="J22" s="7">
        <f>D22/$D$56</f>
        <v>0.08164320002971813</v>
      </c>
    </row>
    <row r="23" spans="1:10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0"/>
        <v>0.0050062049128670036</v>
      </c>
      <c r="H23" s="14">
        <f t="shared" si="1"/>
        <v>0.013062282268082443</v>
      </c>
      <c r="I23" s="12">
        <f t="shared" si="2"/>
        <v>0.125</v>
      </c>
      <c r="J23" s="7">
        <f>D23/$D$56</f>
        <v>0.04592430001671644</v>
      </c>
    </row>
    <row r="24" spans="1:10" ht="12.75">
      <c r="A24">
        <v>31007</v>
      </c>
      <c r="B24" t="s">
        <v>16</v>
      </c>
      <c r="C24" s="1">
        <v>800000</v>
      </c>
      <c r="D24" s="1">
        <v>800000</v>
      </c>
      <c r="E24">
        <v>0</v>
      </c>
      <c r="G24" s="16">
        <f t="shared" si="0"/>
        <v>0.008899919845096894</v>
      </c>
      <c r="H24" s="14">
        <f t="shared" si="1"/>
        <v>0</v>
      </c>
      <c r="I24" s="12">
        <f t="shared" si="2"/>
        <v>0</v>
      </c>
      <c r="J24" s="7">
        <f>D24/$D$56</f>
        <v>0.08164320002971813</v>
      </c>
    </row>
    <row r="25" spans="1:10" ht="12.75">
      <c r="A25">
        <v>31008</v>
      </c>
      <c r="B25" t="s">
        <v>17</v>
      </c>
      <c r="C25" s="1">
        <v>20000</v>
      </c>
      <c r="D25" s="1">
        <v>15000</v>
      </c>
      <c r="E25" s="1">
        <v>-5000</v>
      </c>
      <c r="G25" s="16">
        <f t="shared" si="0"/>
        <v>0.00016687349709556678</v>
      </c>
      <c r="H25" s="14">
        <f t="shared" si="1"/>
        <v>-0.0013062282268082443</v>
      </c>
      <c r="I25" s="12">
        <f t="shared" si="2"/>
        <v>-0.25</v>
      </c>
      <c r="J25" s="7">
        <f>D25/$D$56</f>
        <v>0.001530810000557215</v>
      </c>
    </row>
    <row r="26" spans="1:10" ht="12.75">
      <c r="A26">
        <v>31009</v>
      </c>
      <c r="B26" t="s">
        <v>18</v>
      </c>
      <c r="C26" s="1">
        <v>25000</v>
      </c>
      <c r="D26" s="1">
        <v>25000</v>
      </c>
      <c r="E26">
        <v>0</v>
      </c>
      <c r="G26" s="16">
        <f t="shared" si="0"/>
        <v>0.00027812249515927795</v>
      </c>
      <c r="H26" s="14">
        <f t="shared" si="1"/>
        <v>0</v>
      </c>
      <c r="I26" s="12">
        <f t="shared" si="2"/>
        <v>0</v>
      </c>
      <c r="J26" s="7">
        <f>D26/$D$56</f>
        <v>0.0025513500009286916</v>
      </c>
    </row>
    <row r="27" spans="1:10" ht="12.75">
      <c r="A27">
        <v>31010</v>
      </c>
      <c r="B27" t="s">
        <v>19</v>
      </c>
      <c r="C27" s="1">
        <v>6000</v>
      </c>
      <c r="D27" s="1">
        <v>6000</v>
      </c>
      <c r="E27">
        <v>0</v>
      </c>
      <c r="G27" s="16">
        <f t="shared" si="0"/>
        <v>6.674939883822671E-05</v>
      </c>
      <c r="H27" s="14">
        <f t="shared" si="1"/>
        <v>0</v>
      </c>
      <c r="I27" s="12">
        <f t="shared" si="2"/>
        <v>0</v>
      </c>
      <c r="J27" s="7">
        <f>D27/$D$56</f>
        <v>0.000612324000222886</v>
      </c>
    </row>
    <row r="28" spans="1:10" ht="12.75">
      <c r="A28">
        <v>31101</v>
      </c>
      <c r="B28" t="s">
        <v>20</v>
      </c>
      <c r="C28" s="1">
        <v>400000</v>
      </c>
      <c r="D28" s="1">
        <v>400000</v>
      </c>
      <c r="E28">
        <v>0</v>
      </c>
      <c r="G28" s="16">
        <f t="shared" si="0"/>
        <v>0.004449959922548447</v>
      </c>
      <c r="H28" s="14">
        <f t="shared" si="1"/>
        <v>0</v>
      </c>
      <c r="I28" s="12">
        <f t="shared" si="2"/>
        <v>0</v>
      </c>
      <c r="J28" s="7">
        <f>D28/$D$56</f>
        <v>0.040821600014859065</v>
      </c>
    </row>
    <row r="29" spans="1:10" ht="12.75">
      <c r="A29">
        <v>31102</v>
      </c>
      <c r="B29" t="s">
        <v>21</v>
      </c>
      <c r="C29" s="1">
        <v>9000</v>
      </c>
      <c r="D29" s="1">
        <v>9000</v>
      </c>
      <c r="E29">
        <v>0</v>
      </c>
      <c r="G29" s="16">
        <f t="shared" si="0"/>
        <v>0.00010012409825734007</v>
      </c>
      <c r="H29" s="14">
        <f t="shared" si="1"/>
        <v>0</v>
      </c>
      <c r="I29" s="12">
        <f t="shared" si="2"/>
        <v>0</v>
      </c>
      <c r="J29" s="7">
        <f>D29/$D$56</f>
        <v>0.0009184860003343289</v>
      </c>
    </row>
    <row r="30" spans="1:10" ht="12.75">
      <c r="A30">
        <v>31103</v>
      </c>
      <c r="B30" t="s">
        <v>22</v>
      </c>
      <c r="C30">
        <v>500</v>
      </c>
      <c r="D30">
        <v>500</v>
      </c>
      <c r="E30">
        <v>0</v>
      </c>
      <c r="G30" s="16">
        <f t="shared" si="0"/>
        <v>5.562449903185559E-06</v>
      </c>
      <c r="H30" s="14">
        <f t="shared" si="1"/>
        <v>0</v>
      </c>
      <c r="I30" s="12">
        <f t="shared" si="2"/>
        <v>0</v>
      </c>
      <c r="J30" s="7">
        <f>D30/$D$56</f>
        <v>5.102700001857383E-05</v>
      </c>
    </row>
    <row r="31" spans="1:10" ht="12.75">
      <c r="A31">
        <v>31104</v>
      </c>
      <c r="B31" t="s">
        <v>23</v>
      </c>
      <c r="C31" s="1">
        <v>30000</v>
      </c>
      <c r="D31" s="1">
        <v>30000</v>
      </c>
      <c r="E31">
        <v>0</v>
      </c>
      <c r="G31" s="16">
        <f t="shared" si="0"/>
        <v>0.00033374699419113355</v>
      </c>
      <c r="H31" s="14">
        <f t="shared" si="1"/>
        <v>0</v>
      </c>
      <c r="I31" s="12">
        <f t="shared" si="2"/>
        <v>0</v>
      </c>
      <c r="J31" s="7">
        <f>D31/$D$56</f>
        <v>0.00306162000111443</v>
      </c>
    </row>
    <row r="32" spans="1:10" ht="12.75">
      <c r="A32">
        <v>31105</v>
      </c>
      <c r="B32" t="s">
        <v>24</v>
      </c>
      <c r="C32" s="1">
        <v>45000</v>
      </c>
      <c r="D32" s="1">
        <v>45000</v>
      </c>
      <c r="E32">
        <v>0</v>
      </c>
      <c r="G32" s="16">
        <f t="shared" si="0"/>
        <v>0.0005006204912867004</v>
      </c>
      <c r="H32" s="14">
        <f t="shared" si="1"/>
        <v>0</v>
      </c>
      <c r="I32" s="12">
        <f t="shared" si="2"/>
        <v>0</v>
      </c>
      <c r="J32" s="7">
        <f>D32/$D$56</f>
        <v>0.004592430001671644</v>
      </c>
    </row>
    <row r="33" spans="1:10" ht="12.75">
      <c r="A33">
        <v>31106</v>
      </c>
      <c r="B33" t="s">
        <v>25</v>
      </c>
      <c r="C33" s="1">
        <v>90000</v>
      </c>
      <c r="D33" s="1">
        <v>100000</v>
      </c>
      <c r="E33" s="1">
        <v>10000</v>
      </c>
      <c r="G33" s="16">
        <f t="shared" si="0"/>
        <v>0.0011124899806371118</v>
      </c>
      <c r="H33" s="14">
        <f t="shared" si="1"/>
        <v>0.0026124564536164885</v>
      </c>
      <c r="I33" s="12">
        <f t="shared" si="2"/>
        <v>0.1111111111111111</v>
      </c>
      <c r="J33" s="7">
        <f>D33/$D$56</f>
        <v>0.010205400003714766</v>
      </c>
    </row>
    <row r="34" spans="1:10" ht="12.75">
      <c r="A34">
        <v>31203</v>
      </c>
      <c r="B34" t="s">
        <v>26</v>
      </c>
      <c r="C34" s="1">
        <v>1000000</v>
      </c>
      <c r="D34" s="1">
        <v>1000000</v>
      </c>
      <c r="E34">
        <v>0</v>
      </c>
      <c r="G34" s="16">
        <f t="shared" si="0"/>
        <v>0.011124899806371118</v>
      </c>
      <c r="H34" s="14">
        <f t="shared" si="1"/>
        <v>0</v>
      </c>
      <c r="I34" s="12">
        <f t="shared" si="2"/>
        <v>0</v>
      </c>
      <c r="J34" s="7">
        <f>D34/$D$56</f>
        <v>0.10205400003714765</v>
      </c>
    </row>
    <row r="35" spans="1:10" ht="12.75">
      <c r="A35">
        <v>31204</v>
      </c>
      <c r="B35" t="s">
        <v>27</v>
      </c>
      <c r="C35" s="1">
        <v>925000</v>
      </c>
      <c r="D35" s="1">
        <v>4000000</v>
      </c>
      <c r="E35" s="1">
        <v>3075000</v>
      </c>
      <c r="G35" s="16">
        <f t="shared" si="0"/>
        <v>0.04449959922548447</v>
      </c>
      <c r="H35" s="14">
        <f t="shared" si="1"/>
        <v>0.8033303594870702</v>
      </c>
      <c r="I35" s="12">
        <f t="shared" si="2"/>
        <v>3.324324324324324</v>
      </c>
      <c r="J35" s="7">
        <f>D35/$D$56</f>
        <v>0.4082160001485906</v>
      </c>
    </row>
    <row r="36" spans="1:10" ht="12.75">
      <c r="A36">
        <v>34001</v>
      </c>
      <c r="B36" t="s">
        <v>28</v>
      </c>
      <c r="C36" s="1">
        <v>10000</v>
      </c>
      <c r="D36" s="1">
        <v>10000</v>
      </c>
      <c r="E36">
        <v>0</v>
      </c>
      <c r="G36" s="16">
        <f t="shared" si="0"/>
        <v>0.00011124899806371119</v>
      </c>
      <c r="H36" s="14">
        <f t="shared" si="1"/>
        <v>0</v>
      </c>
      <c r="I36" s="12">
        <f t="shared" si="2"/>
        <v>0</v>
      </c>
      <c r="J36" s="7">
        <f>D36/$D$56</f>
        <v>0.0010205400003714766</v>
      </c>
    </row>
    <row r="37" spans="1:10" ht="12.75">
      <c r="A37">
        <v>34002</v>
      </c>
      <c r="B37" t="s">
        <v>29</v>
      </c>
      <c r="C37">
        <v>0</v>
      </c>
      <c r="D37" s="1">
        <v>100000</v>
      </c>
      <c r="E37" s="1">
        <v>100000</v>
      </c>
      <c r="G37" s="16">
        <f t="shared" si="0"/>
        <v>0.0011124899806371118</v>
      </c>
      <c r="H37" s="14">
        <f t="shared" si="1"/>
        <v>0.026124564536164886</v>
      </c>
      <c r="I37" s="12">
        <v>0</v>
      </c>
      <c r="J37" s="7">
        <f>D37/$D$56</f>
        <v>0.010205400003714766</v>
      </c>
    </row>
    <row r="38" spans="1:10" ht="12.75">
      <c r="A38">
        <v>35001</v>
      </c>
      <c r="B38" t="s">
        <v>30</v>
      </c>
      <c r="C38" s="1">
        <v>100000</v>
      </c>
      <c r="D38" s="1">
        <v>100000</v>
      </c>
      <c r="E38">
        <v>0</v>
      </c>
      <c r="G38" s="16">
        <f t="shared" si="0"/>
        <v>0.0011124899806371118</v>
      </c>
      <c r="H38" s="14">
        <f t="shared" si="1"/>
        <v>0</v>
      </c>
      <c r="I38" s="12">
        <f>E38/C38</f>
        <v>0</v>
      </c>
      <c r="J38" s="7">
        <f>D38/$D$56</f>
        <v>0.010205400003714766</v>
      </c>
    </row>
    <row r="39" spans="1:10" ht="12.75">
      <c r="A39">
        <v>35002</v>
      </c>
      <c r="B39" t="s">
        <v>31</v>
      </c>
      <c r="C39" s="1">
        <v>10000</v>
      </c>
      <c r="D39" s="1">
        <v>10000</v>
      </c>
      <c r="E39">
        <v>0</v>
      </c>
      <c r="G39" s="16">
        <f t="shared" si="0"/>
        <v>0.00011124899806371119</v>
      </c>
      <c r="H39" s="14">
        <f t="shared" si="1"/>
        <v>0</v>
      </c>
      <c r="I39" s="12">
        <f>E39/C39</f>
        <v>0</v>
      </c>
      <c r="J39" s="7">
        <f>D39/$D$56</f>
        <v>0.0010205400003714766</v>
      </c>
    </row>
    <row r="40" spans="1:10" ht="12.75">
      <c r="A40">
        <v>36010</v>
      </c>
      <c r="B40" t="s">
        <v>32</v>
      </c>
      <c r="C40">
        <v>0</v>
      </c>
      <c r="D40">
        <v>0</v>
      </c>
      <c r="E40">
        <v>0</v>
      </c>
      <c r="G40" s="16">
        <f t="shared" si="0"/>
        <v>0</v>
      </c>
      <c r="H40" s="14">
        <f t="shared" si="1"/>
        <v>0</v>
      </c>
      <c r="I40" s="12">
        <v>0</v>
      </c>
      <c r="J40" s="7">
        <f>D40/$D$56</f>
        <v>0</v>
      </c>
    </row>
    <row r="41" spans="1:10" ht="12.75">
      <c r="A41">
        <v>38000</v>
      </c>
      <c r="B41" t="s">
        <v>33</v>
      </c>
      <c r="C41" s="1">
        <v>30000</v>
      </c>
      <c r="D41" s="1">
        <v>30000</v>
      </c>
      <c r="E41">
        <v>0</v>
      </c>
      <c r="G41" s="16">
        <f aca="true" t="shared" si="3" ref="G41:G73">D41/$D$106</f>
        <v>0.00033374699419113355</v>
      </c>
      <c r="H41" s="14">
        <f aca="true" t="shared" si="4" ref="H41:H73">E41/$E$106</f>
        <v>0</v>
      </c>
      <c r="I41" s="12">
        <f>E41/C41</f>
        <v>0</v>
      </c>
      <c r="J41" s="7">
        <f>D41/$D$56</f>
        <v>0.00306162000111443</v>
      </c>
    </row>
    <row r="42" spans="1:10" ht="12.75">
      <c r="A42">
        <v>38100</v>
      </c>
      <c r="B42" t="s">
        <v>34</v>
      </c>
      <c r="C42" s="1">
        <v>5000</v>
      </c>
      <c r="D42" s="1">
        <v>23634</v>
      </c>
      <c r="E42" s="1">
        <v>18634</v>
      </c>
      <c r="G42" s="16">
        <f t="shared" si="3"/>
        <v>0.00026292588202377504</v>
      </c>
      <c r="H42" s="14">
        <f t="shared" si="4"/>
        <v>0.004868051355668965</v>
      </c>
      <c r="I42" s="12">
        <f>E42/C42</f>
        <v>3.7268</v>
      </c>
      <c r="J42" s="7">
        <f>D42/$D$56</f>
        <v>0.002411944236877948</v>
      </c>
    </row>
    <row r="43" spans="1:10" ht="12.75">
      <c r="A43">
        <v>38101</v>
      </c>
      <c r="B43" t="s">
        <v>35</v>
      </c>
      <c r="C43" s="1">
        <v>1000</v>
      </c>
      <c r="D43" s="1">
        <v>1000</v>
      </c>
      <c r="E43">
        <v>0</v>
      </c>
      <c r="G43" s="16">
        <f t="shared" si="3"/>
        <v>1.1124899806371119E-05</v>
      </c>
      <c r="H43" s="14">
        <f t="shared" si="4"/>
        <v>0</v>
      </c>
      <c r="I43" s="12">
        <f>E43/C43</f>
        <v>0</v>
      </c>
      <c r="J43" s="7">
        <f>D43/$D$56</f>
        <v>0.00010205400003714766</v>
      </c>
    </row>
    <row r="44" spans="1:10" ht="12.75">
      <c r="A44">
        <v>38102</v>
      </c>
      <c r="B44" t="s">
        <v>36</v>
      </c>
      <c r="C44" s="1">
        <v>1000</v>
      </c>
      <c r="D44" s="1">
        <v>1000</v>
      </c>
      <c r="E44">
        <v>0</v>
      </c>
      <c r="G44" s="16">
        <f t="shared" si="3"/>
        <v>1.1124899806371119E-05</v>
      </c>
      <c r="H44" s="14">
        <f t="shared" si="4"/>
        <v>0</v>
      </c>
      <c r="I44" s="12">
        <f>E44/C44</f>
        <v>0</v>
      </c>
      <c r="J44" s="7">
        <f>D44/$D$56</f>
        <v>0.00010205400003714766</v>
      </c>
    </row>
    <row r="45" spans="1:10" ht="12.75">
      <c r="A45">
        <v>38104</v>
      </c>
      <c r="B45" t="s">
        <v>37</v>
      </c>
      <c r="C45">
        <v>0</v>
      </c>
      <c r="D45" s="1">
        <v>1000</v>
      </c>
      <c r="E45" s="1">
        <v>1000</v>
      </c>
      <c r="G45" s="16">
        <f t="shared" si="3"/>
        <v>1.1124899806371119E-05</v>
      </c>
      <c r="H45" s="14">
        <f t="shared" si="4"/>
        <v>0.00026124564536164884</v>
      </c>
      <c r="I45" s="12">
        <v>0</v>
      </c>
      <c r="J45" s="7">
        <f>D45/$D$56</f>
        <v>0.00010205400003714766</v>
      </c>
    </row>
    <row r="46" spans="1:10" ht="12.75">
      <c r="A46">
        <v>39100</v>
      </c>
      <c r="B46" t="s">
        <v>94</v>
      </c>
      <c r="C46" s="1">
        <v>1000000</v>
      </c>
      <c r="D46" s="1">
        <v>800000</v>
      </c>
      <c r="E46" s="1">
        <v>-200000</v>
      </c>
      <c r="G46" s="16">
        <f t="shared" si="3"/>
        <v>0.008899919845096894</v>
      </c>
      <c r="H46" s="14">
        <f t="shared" si="4"/>
        <v>-0.05224912907232977</v>
      </c>
      <c r="I46" s="12">
        <f>E46/C46</f>
        <v>-0.2</v>
      </c>
      <c r="J46" s="7">
        <f>D46/$D$56</f>
        <v>0.08164320002971813</v>
      </c>
    </row>
    <row r="47" spans="1:10" ht="12.75">
      <c r="A47">
        <v>39200</v>
      </c>
      <c r="B47" t="s">
        <v>38</v>
      </c>
      <c r="C47" s="1">
        <v>450000</v>
      </c>
      <c r="D47" s="1">
        <v>450000</v>
      </c>
      <c r="E47">
        <v>0</v>
      </c>
      <c r="G47" s="16">
        <f t="shared" si="3"/>
        <v>0.0050062049128670036</v>
      </c>
      <c r="H47" s="14">
        <f t="shared" si="4"/>
        <v>0</v>
      </c>
      <c r="I47" s="12">
        <f>E47/C47</f>
        <v>0</v>
      </c>
      <c r="J47" s="7">
        <f>D47/$D$56</f>
        <v>0.04592430001671644</v>
      </c>
    </row>
    <row r="48" spans="1:10" ht="12.75">
      <c r="A48">
        <v>39300</v>
      </c>
      <c r="B48" t="s">
        <v>39</v>
      </c>
      <c r="C48" s="1">
        <v>30000</v>
      </c>
      <c r="D48" s="1">
        <v>30000</v>
      </c>
      <c r="E48">
        <v>0</v>
      </c>
      <c r="G48" s="16">
        <f t="shared" si="3"/>
        <v>0.00033374699419113355</v>
      </c>
      <c r="H48" s="14">
        <f t="shared" si="4"/>
        <v>0</v>
      </c>
      <c r="I48" s="12">
        <f>E48/C48</f>
        <v>0</v>
      </c>
      <c r="J48" s="7">
        <f>D48/$D$56</f>
        <v>0.00306162000111443</v>
      </c>
    </row>
    <row r="49" spans="1:10" ht="12.75">
      <c r="A49">
        <v>39901</v>
      </c>
      <c r="B49" t="s">
        <v>40</v>
      </c>
      <c r="C49" s="1">
        <v>100000</v>
      </c>
      <c r="D49" s="1">
        <v>100000</v>
      </c>
      <c r="E49">
        <v>0</v>
      </c>
      <c r="G49" s="16">
        <f t="shared" si="3"/>
        <v>0.0011124899806371118</v>
      </c>
      <c r="H49" s="14">
        <f t="shared" si="4"/>
        <v>0</v>
      </c>
      <c r="I49" s="12">
        <f>E49/C49</f>
        <v>0</v>
      </c>
      <c r="J49" s="7">
        <f>D49/$D$56</f>
        <v>0.010205400003714766</v>
      </c>
    </row>
    <row r="50" spans="1:10" ht="12.75">
      <c r="A50">
        <v>39902</v>
      </c>
      <c r="B50" t="s">
        <v>41</v>
      </c>
      <c r="C50" s="1">
        <v>1000</v>
      </c>
      <c r="D50" s="1">
        <v>1000</v>
      </c>
      <c r="E50">
        <v>0</v>
      </c>
      <c r="G50" s="16">
        <f t="shared" si="3"/>
        <v>1.1124899806371119E-05</v>
      </c>
      <c r="H50" s="14">
        <f t="shared" si="4"/>
        <v>0</v>
      </c>
      <c r="I50" s="12">
        <f>E50/C50</f>
        <v>0</v>
      </c>
      <c r="J50" s="7">
        <f>D50/$D$56</f>
        <v>0.00010205400003714766</v>
      </c>
    </row>
    <row r="51" spans="1:10" ht="12.75">
      <c r="A51">
        <v>39903</v>
      </c>
      <c r="B51" t="s">
        <v>42</v>
      </c>
      <c r="C51">
        <v>0</v>
      </c>
      <c r="D51">
        <v>0</v>
      </c>
      <c r="E51">
        <v>0</v>
      </c>
      <c r="G51" s="16">
        <f t="shared" si="3"/>
        <v>0</v>
      </c>
      <c r="H51" s="14">
        <f t="shared" si="4"/>
        <v>0</v>
      </c>
      <c r="I51" s="12">
        <v>0</v>
      </c>
      <c r="J51" s="7">
        <f>D51/$D$56</f>
        <v>0</v>
      </c>
    </row>
    <row r="52" spans="1:10" ht="12.75">
      <c r="A52">
        <v>39904</v>
      </c>
      <c r="B52" t="s">
        <v>43</v>
      </c>
      <c r="C52" s="1">
        <v>1000</v>
      </c>
      <c r="D52" s="1">
        <v>1000</v>
      </c>
      <c r="E52">
        <v>0</v>
      </c>
      <c r="G52" s="16">
        <f t="shared" si="3"/>
        <v>1.1124899806371119E-05</v>
      </c>
      <c r="H52" s="14">
        <f t="shared" si="4"/>
        <v>0</v>
      </c>
      <c r="I52" s="12">
        <f>E52/C52</f>
        <v>0</v>
      </c>
      <c r="J52" s="7">
        <f>D52/$D$56</f>
        <v>0.00010205400003714766</v>
      </c>
    </row>
    <row r="53" spans="1:10" ht="12.75">
      <c r="A53">
        <v>39905</v>
      </c>
      <c r="B53" t="s">
        <v>44</v>
      </c>
      <c r="C53" s="1">
        <v>30000</v>
      </c>
      <c r="D53" s="1">
        <v>10000</v>
      </c>
      <c r="E53" s="1">
        <v>-20000</v>
      </c>
      <c r="G53" s="16">
        <f t="shared" si="3"/>
        <v>0.00011124899806371119</v>
      </c>
      <c r="H53" s="14">
        <f t="shared" si="4"/>
        <v>-0.005224912907232977</v>
      </c>
      <c r="I53" s="12">
        <f>E53/C53</f>
        <v>-0.6666666666666666</v>
      </c>
      <c r="J53" s="7">
        <f>D53/$D$56</f>
        <v>0.0010205400003714766</v>
      </c>
    </row>
    <row r="54" spans="1:10" ht="12.75">
      <c r="A54">
        <v>39906</v>
      </c>
      <c r="B54" t="s">
        <v>45</v>
      </c>
      <c r="C54" s="1">
        <v>10000</v>
      </c>
      <c r="D54" s="1">
        <v>20000</v>
      </c>
      <c r="E54" s="1">
        <v>10000</v>
      </c>
      <c r="G54" s="16">
        <f t="shared" si="3"/>
        <v>0.00022249799612742238</v>
      </c>
      <c r="H54" s="14">
        <f t="shared" si="4"/>
        <v>0.0026124564536164885</v>
      </c>
      <c r="I54" s="12">
        <f>E54/C54</f>
        <v>1</v>
      </c>
      <c r="J54" s="7">
        <f>D54/$D$56</f>
        <v>0.0020410800007429532</v>
      </c>
    </row>
    <row r="55" spans="1:10" ht="12.75">
      <c r="A55">
        <v>39908</v>
      </c>
      <c r="B55" t="s">
        <v>46</v>
      </c>
      <c r="C55" s="1">
        <v>1000</v>
      </c>
      <c r="D55" s="1">
        <v>1000</v>
      </c>
      <c r="E55">
        <v>0</v>
      </c>
      <c r="G55" s="16">
        <f t="shared" si="3"/>
        <v>1.1124899806371119E-05</v>
      </c>
      <c r="H55" s="14">
        <f t="shared" si="4"/>
        <v>0</v>
      </c>
      <c r="I55" s="12">
        <f>E55/C55</f>
        <v>0</v>
      </c>
      <c r="J55" s="7">
        <f>D55/$D$56</f>
        <v>0.00010205400003714766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9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t="shared" si="3"/>
        <v>0.10568654816052563</v>
      </c>
      <c r="H57" s="14">
        <f t="shared" si="4"/>
        <v>0.07636340836743677</v>
      </c>
      <c r="I57" s="12">
        <f>E57/C57</f>
        <v>0.03174573006599372</v>
      </c>
    </row>
    <row r="58" spans="1:9" ht="12.75">
      <c r="A58">
        <v>42001</v>
      </c>
      <c r="B58" t="s">
        <v>48</v>
      </c>
      <c r="C58">
        <v>0</v>
      </c>
      <c r="D58">
        <v>0</v>
      </c>
      <c r="E58">
        <v>0</v>
      </c>
      <c r="G58" s="16">
        <f t="shared" si="3"/>
        <v>0</v>
      </c>
      <c r="H58" s="14">
        <f t="shared" si="4"/>
        <v>0</v>
      </c>
      <c r="I58" s="12">
        <v>0</v>
      </c>
    </row>
    <row r="59" spans="1:9" ht="12.75">
      <c r="A59">
        <v>42002</v>
      </c>
      <c r="B59" t="s">
        <v>49</v>
      </c>
      <c r="C59">
        <v>0</v>
      </c>
      <c r="D59">
        <v>0</v>
      </c>
      <c r="E59">
        <v>0</v>
      </c>
      <c r="G59" s="16">
        <f t="shared" si="3"/>
        <v>0</v>
      </c>
      <c r="H59" s="14">
        <f t="shared" si="4"/>
        <v>0</v>
      </c>
      <c r="I59" s="12">
        <v>0</v>
      </c>
    </row>
    <row r="60" spans="1:9" ht="12.75">
      <c r="A60">
        <v>45500</v>
      </c>
      <c r="B60" t="s">
        <v>50</v>
      </c>
      <c r="C60" s="1">
        <v>205000</v>
      </c>
      <c r="D60" s="1">
        <v>200000</v>
      </c>
      <c r="E60" s="1">
        <v>-5000</v>
      </c>
      <c r="G60" s="16">
        <f t="shared" si="3"/>
        <v>0.0022249799612742236</v>
      </c>
      <c r="H60" s="14">
        <f t="shared" si="4"/>
        <v>-0.0013062282268082443</v>
      </c>
      <c r="I60" s="12">
        <f>E60/C60</f>
        <v>-0.024390243902439025</v>
      </c>
    </row>
    <row r="61" spans="1:9" ht="12.75">
      <c r="A61">
        <v>45501</v>
      </c>
      <c r="B61" t="s">
        <v>51</v>
      </c>
      <c r="C61" s="1">
        <v>260000</v>
      </c>
      <c r="D61" s="1">
        <v>270000</v>
      </c>
      <c r="E61" s="1">
        <v>10000</v>
      </c>
      <c r="G61" s="16">
        <f t="shared" si="3"/>
        <v>0.003003722947720202</v>
      </c>
      <c r="H61" s="14">
        <f t="shared" si="4"/>
        <v>0.0026124564536164885</v>
      </c>
      <c r="I61" s="12">
        <f>E61/C61</f>
        <v>0.038461538461538464</v>
      </c>
    </row>
    <row r="62" spans="1:9" ht="12.75">
      <c r="A62">
        <v>45502</v>
      </c>
      <c r="B62" t="s">
        <v>52</v>
      </c>
      <c r="C62" s="1">
        <v>14000</v>
      </c>
      <c r="D62" s="1">
        <v>14000</v>
      </c>
      <c r="E62">
        <v>0</v>
      </c>
      <c r="G62" s="16">
        <f t="shared" si="3"/>
        <v>0.00015574859728919566</v>
      </c>
      <c r="H62" s="14">
        <f t="shared" si="4"/>
        <v>0</v>
      </c>
      <c r="I62" s="12">
        <f>E62/C62</f>
        <v>0</v>
      </c>
    </row>
    <row r="63" spans="1:9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3"/>
        <v>0.0007231184874141228</v>
      </c>
      <c r="H63" s="14">
        <f t="shared" si="4"/>
        <v>0.0010449825814465954</v>
      </c>
      <c r="I63" s="12">
        <f>E63/C63</f>
        <v>0.06557377049180328</v>
      </c>
    </row>
    <row r="64" spans="1:9" ht="12.75">
      <c r="A64">
        <v>45505</v>
      </c>
      <c r="B64" t="s">
        <v>54</v>
      </c>
      <c r="C64" s="1">
        <v>80000</v>
      </c>
      <c r="D64" s="1">
        <v>160000</v>
      </c>
      <c r="E64" s="1">
        <v>80000</v>
      </c>
      <c r="G64" s="16">
        <f t="shared" si="3"/>
        <v>0.001779983969019379</v>
      </c>
      <c r="H64" s="14">
        <f t="shared" si="4"/>
        <v>0.02089965162893191</v>
      </c>
      <c r="I64" s="12">
        <f>E64/C64</f>
        <v>1</v>
      </c>
    </row>
    <row r="65" spans="1:9" ht="12.75">
      <c r="A65">
        <v>45506</v>
      </c>
      <c r="B65" t="s">
        <v>55</v>
      </c>
      <c r="C65">
        <v>0</v>
      </c>
      <c r="D65" s="1">
        <v>30000</v>
      </c>
      <c r="E65" s="1">
        <v>30000</v>
      </c>
      <c r="G65" s="16">
        <f t="shared" si="3"/>
        <v>0.00033374699419113355</v>
      </c>
      <c r="H65" s="14">
        <f t="shared" si="4"/>
        <v>0.007837369360849465</v>
      </c>
      <c r="I65" s="12">
        <v>0</v>
      </c>
    </row>
    <row r="66" spans="1:9" ht="12.75">
      <c r="A66">
        <v>45507</v>
      </c>
      <c r="B66" t="s">
        <v>56</v>
      </c>
      <c r="C66" s="1">
        <v>25000</v>
      </c>
      <c r="D66" s="1">
        <v>115000</v>
      </c>
      <c r="E66" s="1">
        <v>90000</v>
      </c>
      <c r="G66" s="16">
        <f t="shared" si="3"/>
        <v>0.0012793634777326787</v>
      </c>
      <c r="H66" s="14">
        <f t="shared" si="4"/>
        <v>0.023512108082548396</v>
      </c>
      <c r="I66" s="12">
        <f aca="true" t="shared" si="5" ref="I66:I71">E66/C66</f>
        <v>3.6</v>
      </c>
    </row>
    <row r="67" spans="1:9" ht="12.75">
      <c r="A67">
        <v>45512</v>
      </c>
      <c r="B67" t="s">
        <v>57</v>
      </c>
      <c r="C67" s="1">
        <v>15000</v>
      </c>
      <c r="D67" s="1">
        <v>15000</v>
      </c>
      <c r="E67">
        <v>0</v>
      </c>
      <c r="G67" s="16">
        <f t="shared" si="3"/>
        <v>0.00016687349709556678</v>
      </c>
      <c r="H67" s="14">
        <f t="shared" si="4"/>
        <v>0</v>
      </c>
      <c r="I67" s="12">
        <f t="shared" si="5"/>
        <v>0</v>
      </c>
    </row>
    <row r="68" spans="1:9" ht="12.75">
      <c r="A68">
        <v>45514</v>
      </c>
      <c r="B68" t="s">
        <v>58</v>
      </c>
      <c r="C68" s="1">
        <v>2800</v>
      </c>
      <c r="D68" s="1">
        <v>2800</v>
      </c>
      <c r="E68">
        <v>0</v>
      </c>
      <c r="G68" s="16">
        <f t="shared" si="3"/>
        <v>3.114971945783913E-05</v>
      </c>
      <c r="H68" s="14">
        <f t="shared" si="4"/>
        <v>0</v>
      </c>
      <c r="I68" s="12">
        <f t="shared" si="5"/>
        <v>0</v>
      </c>
    </row>
    <row r="69" spans="1:9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3"/>
        <v>1.1124899806371119E-05</v>
      </c>
      <c r="H69" s="14">
        <f t="shared" si="4"/>
        <v>0</v>
      </c>
      <c r="I69" s="12">
        <f t="shared" si="5"/>
        <v>0</v>
      </c>
    </row>
    <row r="70" spans="1:9" ht="12.75">
      <c r="A70">
        <v>46201</v>
      </c>
      <c r="B70" t="s">
        <v>60</v>
      </c>
      <c r="C70" s="1">
        <v>1000</v>
      </c>
      <c r="D70" s="1">
        <v>1000</v>
      </c>
      <c r="E70">
        <v>0</v>
      </c>
      <c r="G70" s="16">
        <f t="shared" si="3"/>
        <v>1.1124899806371119E-05</v>
      </c>
      <c r="H70" s="14">
        <f t="shared" si="4"/>
        <v>0</v>
      </c>
      <c r="I70" s="12">
        <f t="shared" si="5"/>
        <v>0</v>
      </c>
    </row>
    <row r="71" spans="1:9" ht="12.75">
      <c r="A71">
        <v>48100</v>
      </c>
      <c r="B71" t="s">
        <v>61</v>
      </c>
      <c r="C71" s="1">
        <v>100000</v>
      </c>
      <c r="D71" s="1">
        <v>100000</v>
      </c>
      <c r="E71">
        <v>0</v>
      </c>
      <c r="G71" s="16">
        <f t="shared" si="3"/>
        <v>0.0011124899806371118</v>
      </c>
      <c r="H71" s="14">
        <f t="shared" si="4"/>
        <v>0</v>
      </c>
      <c r="I71" s="12">
        <f t="shared" si="5"/>
        <v>0</v>
      </c>
    </row>
    <row r="72" spans="1:9" ht="12.75">
      <c r="A72">
        <v>49000</v>
      </c>
      <c r="B72" t="s">
        <v>62</v>
      </c>
      <c r="C72">
        <v>0</v>
      </c>
      <c r="D72">
        <v>0</v>
      </c>
      <c r="E72">
        <v>0</v>
      </c>
      <c r="G72" s="16">
        <f t="shared" si="3"/>
        <v>0</v>
      </c>
      <c r="H72" s="14">
        <f t="shared" si="4"/>
        <v>0</v>
      </c>
      <c r="I72" s="12">
        <v>0</v>
      </c>
    </row>
    <row r="73" spans="1:10" ht="12.75">
      <c r="A73">
        <v>49200</v>
      </c>
      <c r="B73" t="s">
        <v>63</v>
      </c>
      <c r="C73">
        <v>0</v>
      </c>
      <c r="D73">
        <v>0</v>
      </c>
      <c r="E73">
        <v>0</v>
      </c>
      <c r="G73" s="16">
        <f t="shared" si="3"/>
        <v>0</v>
      </c>
      <c r="H73" s="14">
        <f t="shared" si="4"/>
        <v>0</v>
      </c>
      <c r="I73" s="12">
        <v>0</v>
      </c>
      <c r="J73" s="4">
        <f>SUM(D57:D73)</f>
        <v>10473800</v>
      </c>
    </row>
    <row r="74" spans="7:10" ht="12.75">
      <c r="G74" s="16"/>
      <c r="H74" s="14"/>
      <c r="I74" s="12"/>
      <c r="J74" s="4"/>
    </row>
    <row r="75" spans="1:9" ht="12.75">
      <c r="A75">
        <v>52000</v>
      </c>
      <c r="B75" t="s">
        <v>64</v>
      </c>
      <c r="C75" s="1">
        <v>100000</v>
      </c>
      <c r="D75" s="1">
        <v>100000</v>
      </c>
      <c r="E75">
        <v>0</v>
      </c>
      <c r="G75" s="16">
        <f aca="true" t="shared" si="6" ref="G75:G105">D75/$D$106</f>
        <v>0.0011124899806371118</v>
      </c>
      <c r="H75" s="14">
        <f aca="true" t="shared" si="7" ref="H75:H105">E75/$E$106</f>
        <v>0</v>
      </c>
      <c r="I75" s="12">
        <f>E75/C75</f>
        <v>0</v>
      </c>
    </row>
    <row r="76" spans="1:9" ht="12.75">
      <c r="A76">
        <v>54000</v>
      </c>
      <c r="B76" t="s">
        <v>65</v>
      </c>
      <c r="C76" s="1">
        <v>3900</v>
      </c>
      <c r="D76" s="1">
        <v>3900</v>
      </c>
      <c r="E76">
        <v>0</v>
      </c>
      <c r="G76" s="16">
        <f t="shared" si="6"/>
        <v>4.3387109244847363E-05</v>
      </c>
      <c r="H76" s="14">
        <f t="shared" si="7"/>
        <v>0</v>
      </c>
      <c r="I76" s="12">
        <f>E76/C76</f>
        <v>0</v>
      </c>
    </row>
    <row r="77" spans="1:9" ht="12.75">
      <c r="A77">
        <v>54900</v>
      </c>
      <c r="B77" t="s">
        <v>93</v>
      </c>
      <c r="C77">
        <v>0</v>
      </c>
      <c r="D77">
        <v>0</v>
      </c>
      <c r="E77">
        <v>0</v>
      </c>
      <c r="G77" s="16">
        <f t="shared" si="6"/>
        <v>0</v>
      </c>
      <c r="H77" s="14">
        <f t="shared" si="7"/>
        <v>0</v>
      </c>
      <c r="I77" s="12">
        <v>0</v>
      </c>
    </row>
    <row r="78" spans="1:9" ht="12.75">
      <c r="A78">
        <v>55000</v>
      </c>
      <c r="B78" t="s">
        <v>66</v>
      </c>
      <c r="C78" s="1">
        <v>45000</v>
      </c>
      <c r="D78" s="1">
        <v>45000</v>
      </c>
      <c r="E78">
        <v>0</v>
      </c>
      <c r="G78" s="16">
        <f t="shared" si="6"/>
        <v>0.0005006204912867004</v>
      </c>
      <c r="H78" s="14">
        <f t="shared" si="7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6">
        <f t="shared" si="6"/>
        <v>0</v>
      </c>
      <c r="H79" s="14">
        <f t="shared" si="7"/>
        <v>0</v>
      </c>
      <c r="I79" s="12">
        <v>0</v>
      </c>
    </row>
    <row r="80" spans="1:9" ht="12.75">
      <c r="A80">
        <v>55202</v>
      </c>
      <c r="B80" t="s">
        <v>68</v>
      </c>
      <c r="C80" s="1">
        <v>325000</v>
      </c>
      <c r="D80" s="1">
        <v>405000</v>
      </c>
      <c r="E80" s="1">
        <v>80000</v>
      </c>
      <c r="G80" s="16">
        <f t="shared" si="6"/>
        <v>0.004505584421580303</v>
      </c>
      <c r="H80" s="14">
        <f t="shared" si="7"/>
        <v>0.02089965162893191</v>
      </c>
      <c r="I80" s="12">
        <f>E80/C80</f>
        <v>0.24615384615384617</v>
      </c>
    </row>
    <row r="81" spans="1:9" ht="12.75">
      <c r="A81">
        <v>55901</v>
      </c>
      <c r="B81" t="s">
        <v>69</v>
      </c>
      <c r="C81" s="1">
        <v>1000</v>
      </c>
      <c r="D81" s="1">
        <v>1000</v>
      </c>
      <c r="E81">
        <v>0</v>
      </c>
      <c r="G81" s="16">
        <f t="shared" si="6"/>
        <v>1.1124899806371119E-05</v>
      </c>
      <c r="H81" s="14">
        <f t="shared" si="7"/>
        <v>0</v>
      </c>
      <c r="I81" s="12">
        <f>E81/C81</f>
        <v>0</v>
      </c>
    </row>
    <row r="82" spans="1:10" ht="12.75">
      <c r="A82">
        <v>55904</v>
      </c>
      <c r="B82" t="s">
        <v>70</v>
      </c>
      <c r="C82">
        <v>0</v>
      </c>
      <c r="D82">
        <v>0</v>
      </c>
      <c r="E82">
        <v>0</v>
      </c>
      <c r="G82" s="16">
        <f t="shared" si="6"/>
        <v>0</v>
      </c>
      <c r="H82" s="14">
        <f t="shared" si="7"/>
        <v>0</v>
      </c>
      <c r="I82" s="12">
        <v>0</v>
      </c>
      <c r="J82" s="4">
        <f>SUM(D75:D82)</f>
        <v>554900</v>
      </c>
    </row>
    <row r="83" spans="7:9" ht="12.75">
      <c r="G83" s="16"/>
      <c r="H83" s="14"/>
      <c r="I83" s="12"/>
    </row>
    <row r="84" spans="1:9" ht="12.75">
      <c r="A84">
        <v>60000</v>
      </c>
      <c r="B84" t="s">
        <v>71</v>
      </c>
      <c r="C84">
        <v>0</v>
      </c>
      <c r="D84">
        <v>0</v>
      </c>
      <c r="E84">
        <v>0</v>
      </c>
      <c r="G84" s="16">
        <f t="shared" si="6"/>
        <v>0</v>
      </c>
      <c r="H84" s="14">
        <f t="shared" si="7"/>
        <v>0</v>
      </c>
      <c r="I84" s="12">
        <v>0</v>
      </c>
    </row>
    <row r="85" spans="1:9" ht="12.75">
      <c r="A85">
        <v>60200</v>
      </c>
      <c r="B85" t="s">
        <v>72</v>
      </c>
      <c r="C85">
        <v>0</v>
      </c>
      <c r="D85">
        <v>0</v>
      </c>
      <c r="E85">
        <v>0</v>
      </c>
      <c r="G85" s="16">
        <f t="shared" si="6"/>
        <v>0</v>
      </c>
      <c r="H85" s="14">
        <f t="shared" si="7"/>
        <v>0</v>
      </c>
      <c r="I85" s="12">
        <v>0</v>
      </c>
    </row>
    <row r="86" spans="1:9" ht="12.75">
      <c r="A86">
        <v>60800</v>
      </c>
      <c r="B86" t="s">
        <v>73</v>
      </c>
      <c r="C86">
        <v>0</v>
      </c>
      <c r="D86" s="1">
        <v>5703800</v>
      </c>
      <c r="E86" s="1">
        <v>5703800</v>
      </c>
      <c r="G86" s="16">
        <f t="shared" si="6"/>
        <v>0.0634542035155796</v>
      </c>
      <c r="H86" s="14">
        <f t="shared" si="7"/>
        <v>1.4900929120137727</v>
      </c>
      <c r="I86" s="12">
        <v>0</v>
      </c>
    </row>
    <row r="87" spans="1:9" ht="12.75">
      <c r="A87">
        <v>60900</v>
      </c>
      <c r="B87" t="s">
        <v>74</v>
      </c>
      <c r="C87" s="1">
        <v>5835891.93</v>
      </c>
      <c r="D87" s="1">
        <v>0</v>
      </c>
      <c r="E87" s="1">
        <v>-5835891.93</v>
      </c>
      <c r="G87" s="16">
        <f t="shared" si="6"/>
        <v>0</v>
      </c>
      <c r="H87" s="14">
        <f t="shared" si="7"/>
        <v>-1.5246013535136884</v>
      </c>
      <c r="I87" s="12">
        <f>E87/C87</f>
        <v>-1</v>
      </c>
    </row>
    <row r="88" spans="1:9" ht="12.75">
      <c r="A88">
        <v>60901</v>
      </c>
      <c r="B88" t="s">
        <v>75</v>
      </c>
      <c r="C88">
        <v>0</v>
      </c>
      <c r="D88">
        <v>0</v>
      </c>
      <c r="E88">
        <v>0</v>
      </c>
      <c r="G88" s="16">
        <f t="shared" si="6"/>
        <v>0</v>
      </c>
      <c r="H88" s="14">
        <f t="shared" si="7"/>
        <v>0</v>
      </c>
      <c r="I88" s="12">
        <v>0</v>
      </c>
    </row>
    <row r="89" spans="1:9" ht="12.75">
      <c r="A89">
        <v>61000</v>
      </c>
      <c r="B89" t="s">
        <v>76</v>
      </c>
      <c r="C89">
        <v>0</v>
      </c>
      <c r="D89">
        <v>0</v>
      </c>
      <c r="E89">
        <v>0</v>
      </c>
      <c r="G89" s="16">
        <f t="shared" si="6"/>
        <v>0</v>
      </c>
      <c r="H89" s="14">
        <f t="shared" si="7"/>
        <v>0</v>
      </c>
      <c r="I89" s="12">
        <v>0</v>
      </c>
    </row>
    <row r="90" spans="1:10" ht="12.75">
      <c r="A90">
        <v>61900</v>
      </c>
      <c r="B90" t="s">
        <v>77</v>
      </c>
      <c r="C90">
        <v>0</v>
      </c>
      <c r="D90">
        <v>0</v>
      </c>
      <c r="E90">
        <v>0</v>
      </c>
      <c r="G90" s="16">
        <f t="shared" si="6"/>
        <v>0</v>
      </c>
      <c r="H90" s="14">
        <f t="shared" si="7"/>
        <v>0</v>
      </c>
      <c r="I90" s="12">
        <v>0</v>
      </c>
      <c r="J90" s="4">
        <f>SUM(D84:D90)</f>
        <v>5703800</v>
      </c>
    </row>
    <row r="91" spans="7:9" ht="12.75">
      <c r="G91" s="16"/>
      <c r="H91" s="14"/>
      <c r="I91" s="12"/>
    </row>
    <row r="92" spans="1:9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t="shared" si="6"/>
        <v>0.0011433727024995981</v>
      </c>
      <c r="H92" s="14">
        <f t="shared" si="7"/>
        <v>0.026849782447688823</v>
      </c>
      <c r="I92" s="12">
        <v>0</v>
      </c>
    </row>
    <row r="93" spans="1:9" ht="12.75">
      <c r="A93">
        <v>75500</v>
      </c>
      <c r="B93" t="s">
        <v>79</v>
      </c>
      <c r="C93" s="1">
        <v>114108.07</v>
      </c>
      <c r="D93" s="1">
        <v>29300</v>
      </c>
      <c r="E93" s="1">
        <v>-84808.07</v>
      </c>
      <c r="G93" s="16">
        <f t="shared" si="6"/>
        <v>0.0003259595643266738</v>
      </c>
      <c r="H93" s="14">
        <f t="shared" si="7"/>
        <v>-0.022155738979025893</v>
      </c>
      <c r="I93" s="12">
        <f>E93/C93</f>
        <v>-0.7432258735074566</v>
      </c>
    </row>
    <row r="94" spans="1:9" ht="12.75">
      <c r="A94">
        <v>75509</v>
      </c>
      <c r="B94" t="s">
        <v>80</v>
      </c>
      <c r="C94" s="1">
        <v>100000</v>
      </c>
      <c r="D94">
        <v>0</v>
      </c>
      <c r="E94" s="1">
        <v>-100000</v>
      </c>
      <c r="G94" s="16">
        <f t="shared" si="6"/>
        <v>0</v>
      </c>
      <c r="H94" s="14">
        <f t="shared" si="7"/>
        <v>-0.026124564536164886</v>
      </c>
      <c r="I94" s="12">
        <f>E94/C94</f>
        <v>-1</v>
      </c>
    </row>
    <row r="95" spans="1:9" ht="12.75">
      <c r="A95">
        <v>76100</v>
      </c>
      <c r="B95" t="s">
        <v>81</v>
      </c>
      <c r="C95">
        <v>0</v>
      </c>
      <c r="D95" s="1">
        <v>66000</v>
      </c>
      <c r="E95" s="1">
        <v>66000</v>
      </c>
      <c r="G95" s="16">
        <f t="shared" si="6"/>
        <v>0.0007342433872204938</v>
      </c>
      <c r="H95" s="14">
        <f t="shared" si="7"/>
        <v>0.017242212593868825</v>
      </c>
      <c r="I95" s="12">
        <v>0</v>
      </c>
    </row>
    <row r="96" spans="1:9" ht="12.75">
      <c r="A96">
        <v>77000</v>
      </c>
      <c r="B96" t="s">
        <v>82</v>
      </c>
      <c r="C96">
        <v>0</v>
      </c>
      <c r="D96">
        <v>0</v>
      </c>
      <c r="E96">
        <v>0</v>
      </c>
      <c r="G96" s="16">
        <f t="shared" si="6"/>
        <v>0</v>
      </c>
      <c r="H96" s="14">
        <f t="shared" si="7"/>
        <v>0</v>
      </c>
      <c r="I96" s="12">
        <v>0</v>
      </c>
    </row>
    <row r="97" spans="1:9" ht="12.75">
      <c r="A97">
        <v>77001</v>
      </c>
      <c r="B97" t="s">
        <v>83</v>
      </c>
      <c r="C97">
        <v>0</v>
      </c>
      <c r="D97">
        <v>0</v>
      </c>
      <c r="E97">
        <v>0</v>
      </c>
      <c r="G97" s="16">
        <f t="shared" si="6"/>
        <v>0</v>
      </c>
      <c r="H97" s="14">
        <f t="shared" si="7"/>
        <v>0</v>
      </c>
      <c r="I97" s="12">
        <v>0</v>
      </c>
    </row>
    <row r="98" spans="1:10" ht="12.75">
      <c r="A98">
        <v>78001</v>
      </c>
      <c r="B98" t="s">
        <v>84</v>
      </c>
      <c r="C98">
        <v>0</v>
      </c>
      <c r="D98">
        <v>0</v>
      </c>
      <c r="E98">
        <v>0</v>
      </c>
      <c r="G98" s="16">
        <f t="shared" si="6"/>
        <v>0</v>
      </c>
      <c r="H98" s="14">
        <f t="shared" si="7"/>
        <v>0</v>
      </c>
      <c r="I98" s="12">
        <v>0</v>
      </c>
      <c r="J98" s="4">
        <f>SUM(D92:D98)</f>
        <v>198076</v>
      </c>
    </row>
    <row r="99" spans="7:9" ht="12.75">
      <c r="G99" s="16"/>
      <c r="H99" s="14"/>
      <c r="I99" s="12"/>
    </row>
    <row r="100" spans="1:9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 t="shared" si="6"/>
        <v>0.0006919687679562836</v>
      </c>
      <c r="H100" s="14">
        <f t="shared" si="7"/>
        <v>0</v>
      </c>
      <c r="I100" s="12">
        <f>E100/C100</f>
        <v>0</v>
      </c>
    </row>
    <row r="101" spans="1:9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 t="shared" si="6"/>
        <v>6.897437879950094E-05</v>
      </c>
      <c r="H101" s="14">
        <f t="shared" si="7"/>
        <v>0</v>
      </c>
      <c r="I101" s="12">
        <f>E101/C101</f>
        <v>0</v>
      </c>
    </row>
    <row r="102" spans="1:9" ht="12.75">
      <c r="A102">
        <v>87000</v>
      </c>
      <c r="B102" t="s">
        <v>87</v>
      </c>
      <c r="C102">
        <v>0</v>
      </c>
      <c r="D102">
        <v>0</v>
      </c>
      <c r="E102">
        <v>0</v>
      </c>
      <c r="G102" s="16">
        <f t="shared" si="6"/>
        <v>0</v>
      </c>
      <c r="H102" s="14">
        <f t="shared" si="7"/>
        <v>0</v>
      </c>
      <c r="I102" s="12">
        <v>0</v>
      </c>
    </row>
    <row r="103" spans="1:10" ht="12.75">
      <c r="A103">
        <v>87001</v>
      </c>
      <c r="B103" t="s">
        <v>88</v>
      </c>
      <c r="C103">
        <v>0</v>
      </c>
      <c r="D103">
        <v>0</v>
      </c>
      <c r="E103">
        <v>0</v>
      </c>
      <c r="G103" s="16">
        <f t="shared" si="6"/>
        <v>0</v>
      </c>
      <c r="H103" s="14">
        <f t="shared" si="7"/>
        <v>0</v>
      </c>
      <c r="I103" s="12">
        <v>0</v>
      </c>
      <c r="J103" s="4">
        <f>SUM(D100:D103)</f>
        <v>68400</v>
      </c>
    </row>
    <row r="104" spans="7:9" ht="12.75"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 t="shared" si="6"/>
        <v>0</v>
      </c>
      <c r="H105" s="14">
        <f t="shared" si="7"/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89888450</v>
      </c>
      <c r="E106" s="4">
        <f>SUM(E3:E105)</f>
        <v>3827815.0000000005</v>
      </c>
      <c r="G106" s="9">
        <f>SUM(G3:G105)</f>
        <v>0.594544794130948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B26" sqref="B26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8" width="7.7109375" style="15" customWidth="1"/>
    <col min="9" max="9" width="7.7109375" style="3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7" t="s">
        <v>101</v>
      </c>
    </row>
    <row r="3" spans="1:9" ht="12.75">
      <c r="A3">
        <v>38100</v>
      </c>
      <c r="B3" t="s">
        <v>34</v>
      </c>
      <c r="C3" s="1">
        <v>5000</v>
      </c>
      <c r="D3" s="1">
        <v>23634</v>
      </c>
      <c r="E3" s="1">
        <v>18634</v>
      </c>
      <c r="G3" s="16">
        <f aca="true" t="shared" si="0" ref="G3:G34">D3/$D$94</f>
        <v>0.00044223056802321587</v>
      </c>
      <c r="H3" s="16">
        <f aca="true" t="shared" si="1" ref="H3:H34">E3/$E$94</f>
        <v>0.004868051355668966</v>
      </c>
      <c r="I3" s="14">
        <f aca="true" t="shared" si="2" ref="I3:I16">E3/C3</f>
        <v>3.7268</v>
      </c>
    </row>
    <row r="4" spans="1:9" ht="12.75">
      <c r="A4">
        <v>45507</v>
      </c>
      <c r="B4" t="s">
        <v>56</v>
      </c>
      <c r="C4" s="1">
        <v>25000</v>
      </c>
      <c r="D4" s="1">
        <v>115000</v>
      </c>
      <c r="E4" s="1">
        <v>90000</v>
      </c>
      <c r="G4" s="16">
        <f t="shared" si="0"/>
        <v>0.0021518369858115356</v>
      </c>
      <c r="H4" s="16">
        <f t="shared" si="1"/>
        <v>0.0235121080825484</v>
      </c>
      <c r="I4" s="14">
        <f t="shared" si="2"/>
        <v>3.6</v>
      </c>
    </row>
    <row r="5" spans="1:9" ht="12.75">
      <c r="A5">
        <v>31204</v>
      </c>
      <c r="B5" t="s">
        <v>27</v>
      </c>
      <c r="C5" s="1">
        <v>925000</v>
      </c>
      <c r="D5" s="1">
        <v>4000000</v>
      </c>
      <c r="E5" s="1">
        <v>3075000</v>
      </c>
      <c r="G5" s="16">
        <f t="shared" si="0"/>
        <v>0.07484650385431428</v>
      </c>
      <c r="H5" s="16">
        <f t="shared" si="1"/>
        <v>0.8033303594870703</v>
      </c>
      <c r="I5" s="14">
        <f t="shared" si="2"/>
        <v>3.324324324324324</v>
      </c>
    </row>
    <row r="6" spans="1:9" ht="12.75">
      <c r="A6">
        <v>30100</v>
      </c>
      <c r="B6" t="s">
        <v>9</v>
      </c>
      <c r="C6" s="1">
        <v>30000</v>
      </c>
      <c r="D6" s="1">
        <v>85000</v>
      </c>
      <c r="E6" s="1">
        <v>55000</v>
      </c>
      <c r="G6" s="16">
        <f t="shared" si="0"/>
        <v>0.0015904882069041784</v>
      </c>
      <c r="H6" s="16">
        <f t="shared" si="1"/>
        <v>0.014368510494890688</v>
      </c>
      <c r="I6" s="14">
        <f t="shared" si="2"/>
        <v>1.8333333333333333</v>
      </c>
    </row>
    <row r="7" spans="1:9" ht="12.75">
      <c r="A7">
        <v>45505</v>
      </c>
      <c r="B7" t="s">
        <v>54</v>
      </c>
      <c r="C7" s="1">
        <v>80000</v>
      </c>
      <c r="D7" s="1">
        <v>160000</v>
      </c>
      <c r="E7" s="1">
        <v>80000</v>
      </c>
      <c r="G7" s="16">
        <f t="shared" si="0"/>
        <v>0.002993860154172571</v>
      </c>
      <c r="H7" s="16">
        <f t="shared" si="1"/>
        <v>0.020899651628931912</v>
      </c>
      <c r="I7" s="14">
        <f t="shared" si="2"/>
        <v>1</v>
      </c>
    </row>
    <row r="8" spans="1:9" ht="12.75">
      <c r="A8">
        <v>39906</v>
      </c>
      <c r="B8" t="s">
        <v>45</v>
      </c>
      <c r="C8" s="1">
        <v>10000</v>
      </c>
      <c r="D8" s="1">
        <v>20000</v>
      </c>
      <c r="E8" s="1">
        <v>10000</v>
      </c>
      <c r="G8" s="16">
        <f t="shared" si="0"/>
        <v>0.0003742325192715714</v>
      </c>
      <c r="H8" s="16">
        <f t="shared" si="1"/>
        <v>0.002612456453616489</v>
      </c>
      <c r="I8" s="14">
        <f t="shared" si="2"/>
        <v>1</v>
      </c>
    </row>
    <row r="9" spans="1:9" ht="12.75">
      <c r="A9">
        <v>31005</v>
      </c>
      <c r="B9" t="s">
        <v>14</v>
      </c>
      <c r="C9" s="1">
        <v>600000</v>
      </c>
      <c r="D9" s="1">
        <v>800000</v>
      </c>
      <c r="E9" s="1">
        <v>200000</v>
      </c>
      <c r="G9" s="16">
        <f t="shared" si="0"/>
        <v>0.014969300770862854</v>
      </c>
      <c r="H9" s="16">
        <f t="shared" si="1"/>
        <v>0.05224912907232977</v>
      </c>
      <c r="I9" s="14">
        <f t="shared" si="2"/>
        <v>0.3333333333333333</v>
      </c>
    </row>
    <row r="10" spans="1:9" ht="12.75">
      <c r="A10">
        <v>55202</v>
      </c>
      <c r="B10" t="s">
        <v>68</v>
      </c>
      <c r="C10" s="1">
        <v>325000</v>
      </c>
      <c r="D10" s="1">
        <v>405000</v>
      </c>
      <c r="E10" s="1">
        <v>80000</v>
      </c>
      <c r="G10" s="16">
        <f t="shared" si="0"/>
        <v>0.00757820851524932</v>
      </c>
      <c r="H10" s="16">
        <f t="shared" si="1"/>
        <v>0.020899651628931912</v>
      </c>
      <c r="I10" s="14">
        <f t="shared" si="2"/>
        <v>0.24615384615384617</v>
      </c>
    </row>
    <row r="11" spans="1:9" ht="12.75">
      <c r="A11">
        <v>31006</v>
      </c>
      <c r="B11" t="s">
        <v>15</v>
      </c>
      <c r="C11" s="1">
        <v>400000</v>
      </c>
      <c r="D11" s="1">
        <v>450000</v>
      </c>
      <c r="E11" s="1">
        <v>50000</v>
      </c>
      <c r="G11" s="16">
        <f t="shared" si="0"/>
        <v>0.008420231683610356</v>
      </c>
      <c r="H11" s="16">
        <f t="shared" si="1"/>
        <v>0.013062282268082443</v>
      </c>
      <c r="I11" s="14">
        <f t="shared" si="2"/>
        <v>0.125</v>
      </c>
    </row>
    <row r="12" spans="1:9" ht="12.75">
      <c r="A12">
        <v>31106</v>
      </c>
      <c r="B12" t="s">
        <v>25</v>
      </c>
      <c r="C12" s="1">
        <v>90000</v>
      </c>
      <c r="D12" s="1">
        <v>100000</v>
      </c>
      <c r="E12" s="1">
        <v>10000</v>
      </c>
      <c r="G12" s="16">
        <f t="shared" si="0"/>
        <v>0.0018711625963578568</v>
      </c>
      <c r="H12" s="16">
        <f t="shared" si="1"/>
        <v>0.002612456453616489</v>
      </c>
      <c r="I12" s="14">
        <f t="shared" si="2"/>
        <v>0.1111111111111111</v>
      </c>
    </row>
    <row r="13" spans="1:9" ht="12.75">
      <c r="A13">
        <v>45504</v>
      </c>
      <c r="B13" t="s">
        <v>53</v>
      </c>
      <c r="C13" s="1">
        <v>61000</v>
      </c>
      <c r="D13" s="1">
        <v>65000</v>
      </c>
      <c r="E13" s="1">
        <v>4000</v>
      </c>
      <c r="G13" s="16">
        <f t="shared" si="0"/>
        <v>0.001216255687632607</v>
      </c>
      <c r="H13" s="16">
        <f t="shared" si="1"/>
        <v>0.0010449825814465956</v>
      </c>
      <c r="I13" s="14">
        <f t="shared" si="2"/>
        <v>0.06557377049180328</v>
      </c>
    </row>
    <row r="14" spans="1:9" ht="12.75">
      <c r="A14">
        <v>45501</v>
      </c>
      <c r="B14" t="s">
        <v>51</v>
      </c>
      <c r="C14" s="1">
        <v>260000</v>
      </c>
      <c r="D14" s="1">
        <v>270000</v>
      </c>
      <c r="E14" s="1">
        <v>10000</v>
      </c>
      <c r="G14" s="16">
        <f t="shared" si="0"/>
        <v>0.005052139010166213</v>
      </c>
      <c r="H14" s="16">
        <f t="shared" si="1"/>
        <v>0.002612456453616489</v>
      </c>
      <c r="I14" s="14">
        <f t="shared" si="2"/>
        <v>0.038461538461538464</v>
      </c>
    </row>
    <row r="15" spans="1:9" ht="12.75">
      <c r="A15">
        <v>11300</v>
      </c>
      <c r="B15" t="s">
        <v>3</v>
      </c>
      <c r="C15" s="1">
        <v>2900000</v>
      </c>
      <c r="D15" s="1">
        <v>3000000</v>
      </c>
      <c r="E15" s="1">
        <v>100000</v>
      </c>
      <c r="G15" s="16">
        <f t="shared" si="0"/>
        <v>0.05613487789073571</v>
      </c>
      <c r="H15" s="16">
        <f t="shared" si="1"/>
        <v>0.026124564536164886</v>
      </c>
      <c r="I15" s="14">
        <f t="shared" si="2"/>
        <v>0.034482758620689655</v>
      </c>
    </row>
    <row r="16" spans="1:9" ht="12.75">
      <c r="A16">
        <v>42000</v>
      </c>
      <c r="B16" t="s">
        <v>47</v>
      </c>
      <c r="C16" s="1">
        <v>9207695</v>
      </c>
      <c r="D16" s="1">
        <v>9500000</v>
      </c>
      <c r="E16" s="1">
        <v>292305</v>
      </c>
      <c r="G16" s="16">
        <f t="shared" si="0"/>
        <v>0.1777604466539964</v>
      </c>
      <c r="H16" s="16">
        <f t="shared" si="1"/>
        <v>0.07636340836743677</v>
      </c>
      <c r="I16" s="14">
        <f t="shared" si="2"/>
        <v>0.03174573006599372</v>
      </c>
    </row>
    <row r="17" spans="1:9" ht="12.75">
      <c r="A17">
        <v>60800</v>
      </c>
      <c r="B17" t="s">
        <v>73</v>
      </c>
      <c r="C17">
        <v>0</v>
      </c>
      <c r="D17" s="1">
        <v>5703800</v>
      </c>
      <c r="E17" s="1">
        <v>5703800</v>
      </c>
      <c r="G17" s="16">
        <f t="shared" si="0"/>
        <v>0.10672737217105945</v>
      </c>
      <c r="H17" s="16">
        <f t="shared" si="1"/>
        <v>1.490092912013773</v>
      </c>
      <c r="I17" s="14">
        <v>0</v>
      </c>
    </row>
    <row r="18" spans="1:9" ht="12.75">
      <c r="A18">
        <v>72000</v>
      </c>
      <c r="B18" t="s">
        <v>78</v>
      </c>
      <c r="C18">
        <v>0</v>
      </c>
      <c r="D18" s="1">
        <v>102776</v>
      </c>
      <c r="E18" s="1">
        <v>102776</v>
      </c>
      <c r="G18" s="16">
        <f t="shared" si="0"/>
        <v>0.001923106070032751</v>
      </c>
      <c r="H18" s="16">
        <f t="shared" si="1"/>
        <v>0.026849782447688826</v>
      </c>
      <c r="I18" s="14">
        <v>0</v>
      </c>
    </row>
    <row r="19" spans="1:9" ht="12.75">
      <c r="A19">
        <v>34002</v>
      </c>
      <c r="B19" t="s">
        <v>29</v>
      </c>
      <c r="C19">
        <v>0</v>
      </c>
      <c r="D19" s="1">
        <v>100000</v>
      </c>
      <c r="E19" s="1">
        <v>100000</v>
      </c>
      <c r="G19" s="16">
        <f t="shared" si="0"/>
        <v>0.0018711625963578568</v>
      </c>
      <c r="H19" s="16">
        <f t="shared" si="1"/>
        <v>0.026124564536164886</v>
      </c>
      <c r="I19" s="14">
        <v>0</v>
      </c>
    </row>
    <row r="20" spans="1:9" ht="12.75">
      <c r="A20">
        <v>76100</v>
      </c>
      <c r="B20" t="s">
        <v>81</v>
      </c>
      <c r="C20">
        <v>0</v>
      </c>
      <c r="D20" s="1">
        <v>66000</v>
      </c>
      <c r="E20" s="1">
        <v>66000</v>
      </c>
      <c r="G20" s="16">
        <f t="shared" si="0"/>
        <v>0.0012349673135961855</v>
      </c>
      <c r="H20" s="16">
        <f t="shared" si="1"/>
        <v>0.017242212593868825</v>
      </c>
      <c r="I20" s="14">
        <v>0</v>
      </c>
    </row>
    <row r="21" spans="1:9" ht="12.75">
      <c r="A21">
        <v>45506</v>
      </c>
      <c r="B21" t="s">
        <v>55</v>
      </c>
      <c r="C21">
        <v>0</v>
      </c>
      <c r="D21" s="1">
        <v>30000</v>
      </c>
      <c r="E21" s="1">
        <v>30000</v>
      </c>
      <c r="G21" s="16">
        <f t="shared" si="0"/>
        <v>0.000561348778907357</v>
      </c>
      <c r="H21" s="16">
        <f t="shared" si="1"/>
        <v>0.007837369360849467</v>
      </c>
      <c r="I21" s="14">
        <v>0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6">
        <f t="shared" si="1"/>
        <v>0.0002612456453616489</v>
      </c>
      <c r="I22" s="14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6">
        <f t="shared" si="1"/>
        <v>0</v>
      </c>
      <c r="I23" s="14">
        <f aca="true" t="shared" si="3" ref="I23:I40"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6">
        <f t="shared" si="1"/>
        <v>0</v>
      </c>
      <c r="I24" s="14">
        <f t="shared" si="3"/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6">
        <f t="shared" si="1"/>
        <v>0</v>
      </c>
      <c r="I25" s="14">
        <f t="shared" si="3"/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6">
        <f t="shared" si="1"/>
        <v>0</v>
      </c>
      <c r="I26" s="14">
        <f t="shared" si="3"/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6">
        <f t="shared" si="1"/>
        <v>0</v>
      </c>
      <c r="I27" s="14">
        <f t="shared" si="3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6">
        <f t="shared" si="1"/>
        <v>0</v>
      </c>
      <c r="I28" s="14">
        <f t="shared" si="3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6">
        <f t="shared" si="1"/>
        <v>0</v>
      </c>
      <c r="I29" s="14">
        <f t="shared" si="3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6">
        <f t="shared" si="1"/>
        <v>0</v>
      </c>
      <c r="I30" s="14">
        <f t="shared" si="3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6">
        <f t="shared" si="1"/>
        <v>0</v>
      </c>
      <c r="I31" s="14">
        <f t="shared" si="3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6">
        <f t="shared" si="1"/>
        <v>0</v>
      </c>
      <c r="I32" s="14">
        <f t="shared" si="3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6">
        <f t="shared" si="1"/>
        <v>0</v>
      </c>
      <c r="I33" s="14">
        <f t="shared" si="3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6">
        <f t="shared" si="1"/>
        <v>0</v>
      </c>
      <c r="I34" s="14">
        <f t="shared" si="3"/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6">
        <f aca="true" t="shared" si="5" ref="H35:H66">E35/$E$94</f>
        <v>0</v>
      </c>
      <c r="I35" s="14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6">
        <f t="shared" si="5"/>
        <v>0</v>
      </c>
      <c r="I36" s="14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6">
        <f t="shared" si="5"/>
        <v>0</v>
      </c>
      <c r="I37" s="14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6">
        <f t="shared" si="5"/>
        <v>0</v>
      </c>
      <c r="I38" s="14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6">
        <f t="shared" si="5"/>
        <v>0</v>
      </c>
      <c r="I39" s="14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6">
        <f t="shared" si="5"/>
        <v>0</v>
      </c>
      <c r="I40" s="14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6">
        <f t="shared" si="5"/>
        <v>0</v>
      </c>
      <c r="I41" s="14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6">
        <f t="shared" si="5"/>
        <v>0</v>
      </c>
      <c r="I42" s="14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6">
        <f t="shared" si="5"/>
        <v>0</v>
      </c>
      <c r="I43" s="14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6">
        <f t="shared" si="5"/>
        <v>0</v>
      </c>
      <c r="I44" s="14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6">
        <f t="shared" si="5"/>
        <v>0</v>
      </c>
      <c r="I45" s="14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6">
        <f t="shared" si="5"/>
        <v>0</v>
      </c>
      <c r="I46" s="14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6">
        <f t="shared" si="5"/>
        <v>0</v>
      </c>
      <c r="I47" s="14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6">
        <f t="shared" si="5"/>
        <v>0</v>
      </c>
      <c r="I48" s="14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6">
        <f t="shared" si="5"/>
        <v>0</v>
      </c>
      <c r="I49" s="14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6">
        <f t="shared" si="5"/>
        <v>0</v>
      </c>
      <c r="I50" s="14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6">
        <f t="shared" si="5"/>
        <v>0</v>
      </c>
      <c r="I51" s="14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6">
        <f t="shared" si="5"/>
        <v>0</v>
      </c>
      <c r="I52" s="14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6">
        <f t="shared" si="5"/>
        <v>0</v>
      </c>
      <c r="I53" s="14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6">
        <f t="shared" si="5"/>
        <v>0</v>
      </c>
      <c r="I54" s="14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6">
        <f t="shared" si="5"/>
        <v>0</v>
      </c>
      <c r="I55" s="14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6">
        <f t="shared" si="5"/>
        <v>0</v>
      </c>
      <c r="I56" s="14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6">
        <f t="shared" si="5"/>
        <v>0</v>
      </c>
      <c r="I57" s="14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6">
        <f t="shared" si="5"/>
        <v>0</v>
      </c>
      <c r="I58" s="14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6">
        <f t="shared" si="5"/>
        <v>0</v>
      </c>
      <c r="I59" s="14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6">
        <f t="shared" si="5"/>
        <v>0</v>
      </c>
      <c r="I60" s="14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6">
        <f t="shared" si="5"/>
        <v>0</v>
      </c>
      <c r="I61" s="14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6">
        <f t="shared" si="5"/>
        <v>0</v>
      </c>
      <c r="I62" s="14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6">
        <f t="shared" si="5"/>
        <v>0</v>
      </c>
      <c r="I63" s="14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6">
        <f t="shared" si="5"/>
        <v>0</v>
      </c>
      <c r="I64" s="14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6">
        <f t="shared" si="5"/>
        <v>0</v>
      </c>
      <c r="I65" s="14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6">
        <f t="shared" si="5"/>
        <v>0</v>
      </c>
      <c r="I66" s="14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6">
        <f aca="true" t="shared" si="8" ref="H67:H93">E67/$E$94</f>
        <v>0</v>
      </c>
      <c r="I67" s="14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6">
        <f t="shared" si="8"/>
        <v>0</v>
      </c>
      <c r="I68" s="14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6">
        <f t="shared" si="8"/>
        <v>0</v>
      </c>
      <c r="I69" s="14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6">
        <f t="shared" si="8"/>
        <v>0</v>
      </c>
      <c r="I70" s="14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6">
        <f t="shared" si="8"/>
        <v>0</v>
      </c>
      <c r="I71" s="14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6">
        <f t="shared" si="8"/>
        <v>0</v>
      </c>
      <c r="I72" s="14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6">
        <f t="shared" si="8"/>
        <v>0</v>
      </c>
      <c r="I73" s="14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6">
        <f t="shared" si="8"/>
        <v>0</v>
      </c>
      <c r="I74" s="14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6">
        <f t="shared" si="8"/>
        <v>0</v>
      </c>
      <c r="I75" s="14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6">
        <f t="shared" si="8"/>
        <v>0</v>
      </c>
      <c r="I76" s="14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6">
        <f t="shared" si="8"/>
        <v>0</v>
      </c>
      <c r="I77" s="14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6">
        <f t="shared" si="8"/>
        <v>0</v>
      </c>
      <c r="I78" s="14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6">
        <f t="shared" si="8"/>
        <v>0</v>
      </c>
      <c r="I79" s="14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6">
        <f t="shared" si="8"/>
        <v>0</v>
      </c>
      <c r="I80" s="14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6">
        <f t="shared" si="8"/>
        <v>0</v>
      </c>
      <c r="I81" s="14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6">
        <f t="shared" si="8"/>
        <v>0</v>
      </c>
      <c r="I82" s="14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6">
        <f t="shared" si="8"/>
        <v>0</v>
      </c>
      <c r="I83" s="14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6">
        <f t="shared" si="8"/>
        <v>0</v>
      </c>
      <c r="I84" s="14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6">
        <f t="shared" si="8"/>
        <v>0</v>
      </c>
      <c r="I85" s="14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6">
        <f t="shared" si="8"/>
        <v>0</v>
      </c>
      <c r="I86" s="14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6">
        <f t="shared" si="8"/>
        <v>-0.0013062282268082445</v>
      </c>
      <c r="I87" s="14">
        <f aca="true" t="shared" si="9" ref="I87:I93">E87/C87</f>
        <v>-0.024390243902439025</v>
      </c>
    </row>
    <row r="88" spans="1:9" ht="12.75">
      <c r="A88">
        <v>39100</v>
      </c>
      <c r="B88" t="s">
        <v>94</v>
      </c>
      <c r="C88" s="1">
        <v>1000000</v>
      </c>
      <c r="D88" s="1">
        <v>800000</v>
      </c>
      <c r="E88" s="1">
        <v>-200000</v>
      </c>
      <c r="G88" s="16">
        <f t="shared" si="7"/>
        <v>0.014969300770862854</v>
      </c>
      <c r="H88" s="16">
        <f t="shared" si="8"/>
        <v>-0.05224912907232977</v>
      </c>
      <c r="I88" s="14">
        <f t="shared" si="9"/>
        <v>-0.2</v>
      </c>
    </row>
    <row r="89" spans="1:9" ht="12.75">
      <c r="A89">
        <v>31008</v>
      </c>
      <c r="B89" t="s">
        <v>17</v>
      </c>
      <c r="C89" s="1">
        <v>20000</v>
      </c>
      <c r="D89" s="1">
        <v>15000</v>
      </c>
      <c r="E89" s="1">
        <v>-5000</v>
      </c>
      <c r="G89" s="16">
        <f t="shared" si="7"/>
        <v>0.0002806743894536785</v>
      </c>
      <c r="H89" s="16">
        <f t="shared" si="8"/>
        <v>-0.0013062282268082445</v>
      </c>
      <c r="I89" s="14">
        <f t="shared" si="9"/>
        <v>-0.25</v>
      </c>
    </row>
    <row r="90" spans="1:9" ht="12.75">
      <c r="A90">
        <v>39905</v>
      </c>
      <c r="B90" t="s">
        <v>44</v>
      </c>
      <c r="C90" s="1">
        <v>30000</v>
      </c>
      <c r="D90" s="1">
        <v>10000</v>
      </c>
      <c r="E90" s="1">
        <v>-20000</v>
      </c>
      <c r="G90" s="16">
        <f t="shared" si="7"/>
        <v>0.0001871162596357857</v>
      </c>
      <c r="H90" s="16">
        <f t="shared" si="8"/>
        <v>-0.005224912907232978</v>
      </c>
      <c r="I90" s="14">
        <f t="shared" si="9"/>
        <v>-0.6666666666666666</v>
      </c>
    </row>
    <row r="91" spans="1:9" ht="12.75">
      <c r="A91">
        <v>75500</v>
      </c>
      <c r="B91" t="s">
        <v>79</v>
      </c>
      <c r="C91" s="1">
        <v>114108.07</v>
      </c>
      <c r="D91" s="1">
        <v>29300</v>
      </c>
      <c r="E91" s="1">
        <v>-84808.07</v>
      </c>
      <c r="G91" s="16">
        <f t="shared" si="7"/>
        <v>0.0005482506407328521</v>
      </c>
      <c r="H91" s="16">
        <f t="shared" si="8"/>
        <v>-0.022155738979025896</v>
      </c>
      <c r="I91" s="14">
        <f t="shared" si="9"/>
        <v>-0.7432258735074566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6">
        <f t="shared" si="7"/>
        <v>0</v>
      </c>
      <c r="H92" s="16">
        <f t="shared" si="8"/>
        <v>-0.026124564536164886</v>
      </c>
      <c r="I92" s="14">
        <f t="shared" si="9"/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6">
        <f t="shared" si="8"/>
        <v>-1.5246013535136886</v>
      </c>
      <c r="I93" s="14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9">
        <f>SUM(H3:H93)</f>
        <v>0.9999999999999996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:IV1638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60800</v>
      </c>
      <c r="B3" t="s">
        <v>73</v>
      </c>
      <c r="C3">
        <v>0</v>
      </c>
      <c r="D3" s="1">
        <v>5703800</v>
      </c>
      <c r="E3" s="1">
        <v>5703800</v>
      </c>
      <c r="G3" s="16">
        <f aca="true" t="shared" si="0" ref="G3:G34">D3/$D$94</f>
        <v>0.10672737217105945</v>
      </c>
      <c r="H3" s="14">
        <f aca="true" t="shared" si="1" ref="H3:H34">E3/$E$94</f>
        <v>1.490092912013773</v>
      </c>
      <c r="I3" s="12">
        <v>0</v>
      </c>
    </row>
    <row r="4" spans="1:9" ht="12.75">
      <c r="A4">
        <v>31204</v>
      </c>
      <c r="B4" t="s">
        <v>27</v>
      </c>
      <c r="C4" s="1">
        <v>925000</v>
      </c>
      <c r="D4" s="1">
        <v>4000000</v>
      </c>
      <c r="E4" s="1">
        <v>3075000</v>
      </c>
      <c r="G4" s="16">
        <f t="shared" si="0"/>
        <v>0.07484650385431428</v>
      </c>
      <c r="H4" s="14">
        <f t="shared" si="1"/>
        <v>0.8033303594870703</v>
      </c>
      <c r="I4" s="12">
        <f>E4/C4</f>
        <v>3.324324324324324</v>
      </c>
    </row>
    <row r="5" spans="1:9" ht="12.75">
      <c r="A5">
        <v>42000</v>
      </c>
      <c r="B5" t="s">
        <v>47</v>
      </c>
      <c r="C5" s="1">
        <v>9207695</v>
      </c>
      <c r="D5" s="1">
        <v>9500000</v>
      </c>
      <c r="E5" s="1">
        <v>292305</v>
      </c>
      <c r="G5" s="16">
        <f t="shared" si="0"/>
        <v>0.1777604466539964</v>
      </c>
      <c r="H5" s="14">
        <f t="shared" si="1"/>
        <v>0.07636340836743677</v>
      </c>
      <c r="I5" s="12">
        <f>E5/C5</f>
        <v>0.03174573006599372</v>
      </c>
    </row>
    <row r="6" spans="1:9" ht="12.75">
      <c r="A6">
        <v>31005</v>
      </c>
      <c r="B6" t="s">
        <v>14</v>
      </c>
      <c r="C6" s="1">
        <v>600000</v>
      </c>
      <c r="D6" s="1">
        <v>800000</v>
      </c>
      <c r="E6" s="1">
        <v>200000</v>
      </c>
      <c r="G6" s="16">
        <f t="shared" si="0"/>
        <v>0.014969300770862854</v>
      </c>
      <c r="H6" s="14">
        <f t="shared" si="1"/>
        <v>0.05224912907232977</v>
      </c>
      <c r="I6" s="12">
        <f>E6/C6</f>
        <v>0.3333333333333333</v>
      </c>
    </row>
    <row r="7" spans="1:9" ht="12.75">
      <c r="A7">
        <v>72000</v>
      </c>
      <c r="B7" t="s">
        <v>78</v>
      </c>
      <c r="C7">
        <v>0</v>
      </c>
      <c r="D7" s="1">
        <v>102776</v>
      </c>
      <c r="E7" s="1">
        <v>102776</v>
      </c>
      <c r="G7" s="16">
        <f t="shared" si="0"/>
        <v>0.001923106070032751</v>
      </c>
      <c r="H7" s="14">
        <f t="shared" si="1"/>
        <v>0.026849782447688826</v>
      </c>
      <c r="I7" s="12">
        <v>0</v>
      </c>
    </row>
    <row r="8" spans="1:9" ht="12.75">
      <c r="A8">
        <v>11300</v>
      </c>
      <c r="B8" t="s">
        <v>3</v>
      </c>
      <c r="C8" s="1">
        <v>2900000</v>
      </c>
      <c r="D8" s="1">
        <v>3000000</v>
      </c>
      <c r="E8" s="1">
        <v>100000</v>
      </c>
      <c r="G8" s="16">
        <f t="shared" si="0"/>
        <v>0.05613487789073571</v>
      </c>
      <c r="H8" s="14">
        <f t="shared" si="1"/>
        <v>0.026124564536164886</v>
      </c>
      <c r="I8" s="12">
        <f>E8/C8</f>
        <v>0.034482758620689655</v>
      </c>
    </row>
    <row r="9" spans="1:9" ht="12.75">
      <c r="A9">
        <v>34002</v>
      </c>
      <c r="B9" t="s">
        <v>29</v>
      </c>
      <c r="C9">
        <v>0</v>
      </c>
      <c r="D9" s="1">
        <v>100000</v>
      </c>
      <c r="E9" s="1">
        <v>100000</v>
      </c>
      <c r="G9" s="16">
        <f t="shared" si="0"/>
        <v>0.0018711625963578568</v>
      </c>
      <c r="H9" s="14">
        <f t="shared" si="1"/>
        <v>0.026124564536164886</v>
      </c>
      <c r="I9" s="12">
        <v>0</v>
      </c>
    </row>
    <row r="10" spans="1:9" ht="12.75">
      <c r="A10">
        <v>45507</v>
      </c>
      <c r="B10" t="s">
        <v>56</v>
      </c>
      <c r="C10" s="1">
        <v>25000</v>
      </c>
      <c r="D10" s="1">
        <v>115000</v>
      </c>
      <c r="E10" s="1">
        <v>90000</v>
      </c>
      <c r="G10" s="16">
        <f t="shared" si="0"/>
        <v>0.0021518369858115356</v>
      </c>
      <c r="H10" s="14">
        <f t="shared" si="1"/>
        <v>0.0235121080825484</v>
      </c>
      <c r="I10" s="12">
        <f>E10/C10</f>
        <v>3.6</v>
      </c>
    </row>
    <row r="11" spans="1:9" ht="12.75">
      <c r="A11">
        <v>55202</v>
      </c>
      <c r="B11" t="s">
        <v>68</v>
      </c>
      <c r="C11" s="1">
        <v>325000</v>
      </c>
      <c r="D11" s="1">
        <v>405000</v>
      </c>
      <c r="E11" s="1">
        <v>80000</v>
      </c>
      <c r="G11" s="16">
        <f t="shared" si="0"/>
        <v>0.00757820851524932</v>
      </c>
      <c r="H11" s="14">
        <f t="shared" si="1"/>
        <v>0.020899651628931912</v>
      </c>
      <c r="I11" s="12">
        <f>E11/C11</f>
        <v>0.24615384615384617</v>
      </c>
    </row>
    <row r="12" spans="1:9" ht="12.75">
      <c r="A12">
        <v>45505</v>
      </c>
      <c r="B12" t="s">
        <v>54</v>
      </c>
      <c r="C12" s="1">
        <v>80000</v>
      </c>
      <c r="D12" s="1">
        <v>160000</v>
      </c>
      <c r="E12" s="1">
        <v>80000</v>
      </c>
      <c r="G12" s="16">
        <f t="shared" si="0"/>
        <v>0.002993860154172571</v>
      </c>
      <c r="H12" s="14">
        <f t="shared" si="1"/>
        <v>0.020899651628931912</v>
      </c>
      <c r="I12" s="12">
        <f>E12/C12</f>
        <v>1</v>
      </c>
    </row>
    <row r="13" spans="1:9" ht="12.75">
      <c r="A13">
        <v>76100</v>
      </c>
      <c r="B13" t="s">
        <v>81</v>
      </c>
      <c r="C13">
        <v>0</v>
      </c>
      <c r="D13" s="1">
        <v>66000</v>
      </c>
      <c r="E13" s="1">
        <v>66000</v>
      </c>
      <c r="G13" s="16">
        <f t="shared" si="0"/>
        <v>0.0012349673135961855</v>
      </c>
      <c r="H13" s="14">
        <f t="shared" si="1"/>
        <v>0.017242212593868825</v>
      </c>
      <c r="I13" s="12">
        <v>0</v>
      </c>
    </row>
    <row r="14" spans="1:9" ht="12.75">
      <c r="A14">
        <v>30100</v>
      </c>
      <c r="B14" t="s">
        <v>9</v>
      </c>
      <c r="C14" s="1">
        <v>30000</v>
      </c>
      <c r="D14" s="1">
        <v>85000</v>
      </c>
      <c r="E14" s="1">
        <v>55000</v>
      </c>
      <c r="G14" s="16">
        <f t="shared" si="0"/>
        <v>0.0015904882069041784</v>
      </c>
      <c r="H14" s="14">
        <f t="shared" si="1"/>
        <v>0.014368510494890688</v>
      </c>
      <c r="I14" s="12">
        <f>E14/C14</f>
        <v>1.8333333333333333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6">
        <f t="shared" si="0"/>
        <v>0.008420231683610356</v>
      </c>
      <c r="H15" s="14">
        <f t="shared" si="1"/>
        <v>0.013062282268082443</v>
      </c>
      <c r="I15" s="12">
        <f>E15/C15</f>
        <v>0.125</v>
      </c>
    </row>
    <row r="16" spans="1:9" ht="12.75">
      <c r="A16">
        <v>45506</v>
      </c>
      <c r="B16" t="s">
        <v>55</v>
      </c>
      <c r="C16">
        <v>0</v>
      </c>
      <c r="D16" s="1">
        <v>30000</v>
      </c>
      <c r="E16" s="1">
        <v>30000</v>
      </c>
      <c r="G16" s="16">
        <f t="shared" si="0"/>
        <v>0.000561348778907357</v>
      </c>
      <c r="H16" s="14">
        <f t="shared" si="1"/>
        <v>0.007837369360849467</v>
      </c>
      <c r="I16" s="12">
        <v>0</v>
      </c>
    </row>
    <row r="17" spans="1:9" ht="12.75">
      <c r="A17">
        <v>38100</v>
      </c>
      <c r="B17" t="s">
        <v>34</v>
      </c>
      <c r="C17" s="1">
        <v>5000</v>
      </c>
      <c r="D17" s="1">
        <v>23634</v>
      </c>
      <c r="E17" s="1">
        <v>18634</v>
      </c>
      <c r="G17" s="16">
        <f t="shared" si="0"/>
        <v>0.00044223056802321587</v>
      </c>
      <c r="H17" s="14">
        <f t="shared" si="1"/>
        <v>0.004868051355668966</v>
      </c>
      <c r="I17" s="12">
        <f>E17/C17</f>
        <v>3.7268</v>
      </c>
    </row>
    <row r="18" spans="1:9" ht="12.75">
      <c r="A18">
        <v>45501</v>
      </c>
      <c r="B18" t="s">
        <v>51</v>
      </c>
      <c r="C18" s="1">
        <v>260000</v>
      </c>
      <c r="D18" s="1">
        <v>270000</v>
      </c>
      <c r="E18" s="1">
        <v>10000</v>
      </c>
      <c r="G18" s="16">
        <f t="shared" si="0"/>
        <v>0.005052139010166213</v>
      </c>
      <c r="H18" s="14">
        <f t="shared" si="1"/>
        <v>0.002612456453616489</v>
      </c>
      <c r="I18" s="12">
        <f>E18/C18</f>
        <v>0.038461538461538464</v>
      </c>
    </row>
    <row r="19" spans="1:9" ht="12.75">
      <c r="A19">
        <v>31106</v>
      </c>
      <c r="B19" t="s">
        <v>25</v>
      </c>
      <c r="C19" s="1">
        <v>90000</v>
      </c>
      <c r="D19" s="1">
        <v>100000</v>
      </c>
      <c r="E19" s="1">
        <v>10000</v>
      </c>
      <c r="G19" s="16">
        <f t="shared" si="0"/>
        <v>0.0018711625963578568</v>
      </c>
      <c r="H19" s="14">
        <f t="shared" si="1"/>
        <v>0.002612456453616489</v>
      </c>
      <c r="I19" s="12">
        <f>E19/C19</f>
        <v>0.1111111111111111</v>
      </c>
    </row>
    <row r="20" spans="1:9" ht="12.75">
      <c r="A20">
        <v>39906</v>
      </c>
      <c r="B20" t="s">
        <v>45</v>
      </c>
      <c r="C20" s="1">
        <v>10000</v>
      </c>
      <c r="D20" s="1">
        <v>20000</v>
      </c>
      <c r="E20" s="1">
        <v>10000</v>
      </c>
      <c r="G20" s="16">
        <f t="shared" si="0"/>
        <v>0.0003742325192715714</v>
      </c>
      <c r="H20" s="14">
        <f t="shared" si="1"/>
        <v>0.002612456453616489</v>
      </c>
      <c r="I20" s="12">
        <f>E20/C20</f>
        <v>1</v>
      </c>
    </row>
    <row r="21" spans="1:9" ht="12.75">
      <c r="A21">
        <v>45504</v>
      </c>
      <c r="B21" t="s">
        <v>53</v>
      </c>
      <c r="C21" s="1">
        <v>61000</v>
      </c>
      <c r="D21" s="1">
        <v>65000</v>
      </c>
      <c r="E21" s="1">
        <v>4000</v>
      </c>
      <c r="G21" s="16">
        <f t="shared" si="0"/>
        <v>0.001216255687632607</v>
      </c>
      <c r="H21" s="14">
        <f t="shared" si="1"/>
        <v>0.0010449825814465956</v>
      </c>
      <c r="I21" s="12">
        <f>E21/C21</f>
        <v>0.06557377049180328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4">
        <f t="shared" si="1"/>
        <v>0.0002612456453616489</v>
      </c>
      <c r="I22" s="12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4">
        <f t="shared" si="1"/>
        <v>0</v>
      </c>
      <c r="I23" s="12">
        <f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4">
        <f t="shared" si="1"/>
        <v>0</v>
      </c>
      <c r="I24" s="12">
        <f>E24/C24</f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4">
        <f t="shared" si="1"/>
        <v>0</v>
      </c>
      <c r="I25" s="12">
        <f>E25/C25</f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4">
        <f t="shared" si="1"/>
        <v>0</v>
      </c>
      <c r="I26" s="12">
        <f aca="true" t="shared" si="2" ref="I26:I33">E26/C26</f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4">
        <f t="shared" si="1"/>
        <v>0</v>
      </c>
      <c r="I27" s="12">
        <f t="shared" si="2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4">
        <f t="shared" si="1"/>
        <v>0</v>
      </c>
      <c r="I28" s="12">
        <f t="shared" si="2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4">
        <f t="shared" si="1"/>
        <v>0</v>
      </c>
      <c r="I29" s="12">
        <f t="shared" si="2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4">
        <f t="shared" si="1"/>
        <v>0</v>
      </c>
      <c r="I30" s="12">
        <f t="shared" si="2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4">
        <f t="shared" si="1"/>
        <v>0</v>
      </c>
      <c r="I31" s="12">
        <f t="shared" si="2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4">
        <f t="shared" si="1"/>
        <v>0</v>
      </c>
      <c r="I32" s="12">
        <f t="shared" si="2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4">
        <f t="shared" si="1"/>
        <v>0</v>
      </c>
      <c r="I33" s="12">
        <f t="shared" si="2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4">
        <f t="shared" si="1"/>
        <v>0</v>
      </c>
      <c r="I34" s="12">
        <f aca="true" t="shared" si="3" ref="I34:I40">E34/C34</f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4">
        <f aca="true" t="shared" si="5" ref="H35:H66">E35/$E$94</f>
        <v>0</v>
      </c>
      <c r="I35" s="12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4">
        <f t="shared" si="5"/>
        <v>0</v>
      </c>
      <c r="I36" s="12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4">
        <f t="shared" si="5"/>
        <v>0</v>
      </c>
      <c r="I37" s="12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4">
        <f t="shared" si="5"/>
        <v>0</v>
      </c>
      <c r="I38" s="12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4">
        <f t="shared" si="5"/>
        <v>0</v>
      </c>
      <c r="I39" s="12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4">
        <f t="shared" si="5"/>
        <v>0</v>
      </c>
      <c r="I40" s="12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4">
        <f t="shared" si="5"/>
        <v>0</v>
      </c>
      <c r="I41" s="12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4">
        <f t="shared" si="5"/>
        <v>0</v>
      </c>
      <c r="I42" s="12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4">
        <f t="shared" si="5"/>
        <v>0</v>
      </c>
      <c r="I43" s="12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4">
        <f t="shared" si="5"/>
        <v>0</v>
      </c>
      <c r="I44" s="12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4">
        <f t="shared" si="5"/>
        <v>0</v>
      </c>
      <c r="I45" s="12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4">
        <f t="shared" si="5"/>
        <v>0</v>
      </c>
      <c r="I46" s="12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4">
        <f t="shared" si="5"/>
        <v>0</v>
      </c>
      <c r="I47" s="12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4">
        <f t="shared" si="5"/>
        <v>0</v>
      </c>
      <c r="I48" s="12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4">
        <f t="shared" si="5"/>
        <v>0</v>
      </c>
      <c r="I49" s="12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4">
        <f t="shared" si="5"/>
        <v>0</v>
      </c>
      <c r="I50" s="12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4">
        <f t="shared" si="5"/>
        <v>0</v>
      </c>
      <c r="I51" s="12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4">
        <f t="shared" si="5"/>
        <v>0</v>
      </c>
      <c r="I52" s="12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4">
        <f t="shared" si="5"/>
        <v>0</v>
      </c>
      <c r="I53" s="12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4">
        <f t="shared" si="5"/>
        <v>0</v>
      </c>
      <c r="I54" s="12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4">
        <f t="shared" si="5"/>
        <v>0</v>
      </c>
      <c r="I55" s="12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4">
        <f t="shared" si="5"/>
        <v>0</v>
      </c>
      <c r="I56" s="12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4">
        <f t="shared" si="5"/>
        <v>0</v>
      </c>
      <c r="I57" s="12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4">
        <f t="shared" si="5"/>
        <v>0</v>
      </c>
      <c r="I58" s="12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4">
        <f t="shared" si="5"/>
        <v>0</v>
      </c>
      <c r="I59" s="12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4">
        <f t="shared" si="5"/>
        <v>0</v>
      </c>
      <c r="I60" s="12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4">
        <f t="shared" si="5"/>
        <v>0</v>
      </c>
      <c r="I61" s="12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4">
        <f t="shared" si="5"/>
        <v>0</v>
      </c>
      <c r="I62" s="12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4">
        <f t="shared" si="5"/>
        <v>0</v>
      </c>
      <c r="I63" s="12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4">
        <f t="shared" si="5"/>
        <v>0</v>
      </c>
      <c r="I64" s="12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4">
        <f t="shared" si="5"/>
        <v>0</v>
      </c>
      <c r="I65" s="12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4">
        <f t="shared" si="5"/>
        <v>0</v>
      </c>
      <c r="I66" s="12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4">
        <f aca="true" t="shared" si="8" ref="H67:H93">E67/$E$94</f>
        <v>0</v>
      </c>
      <c r="I67" s="12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4">
        <f t="shared" si="8"/>
        <v>0</v>
      </c>
      <c r="I68" s="12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4">
        <f t="shared" si="8"/>
        <v>0</v>
      </c>
      <c r="I69" s="12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4">
        <f t="shared" si="8"/>
        <v>0</v>
      </c>
      <c r="I70" s="12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4">
        <f t="shared" si="8"/>
        <v>0</v>
      </c>
      <c r="I71" s="12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4">
        <f t="shared" si="8"/>
        <v>0</v>
      </c>
      <c r="I72" s="12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4">
        <f t="shared" si="8"/>
        <v>0</v>
      </c>
      <c r="I73" s="12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4">
        <f t="shared" si="8"/>
        <v>0</v>
      </c>
      <c r="I74" s="12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4">
        <f t="shared" si="8"/>
        <v>0</v>
      </c>
      <c r="I75" s="12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4">
        <f t="shared" si="8"/>
        <v>0</v>
      </c>
      <c r="I76" s="12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4">
        <f t="shared" si="8"/>
        <v>0</v>
      </c>
      <c r="I77" s="12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4">
        <f t="shared" si="8"/>
        <v>0</v>
      </c>
      <c r="I78" s="12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4">
        <f t="shared" si="8"/>
        <v>0</v>
      </c>
      <c r="I79" s="12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4">
        <f t="shared" si="8"/>
        <v>0</v>
      </c>
      <c r="I80" s="12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4">
        <f t="shared" si="8"/>
        <v>0</v>
      </c>
      <c r="I81" s="12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4">
        <f t="shared" si="8"/>
        <v>0</v>
      </c>
      <c r="I82" s="12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4">
        <f t="shared" si="8"/>
        <v>0</v>
      </c>
      <c r="I83" s="12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4">
        <f t="shared" si="8"/>
        <v>0</v>
      </c>
      <c r="I84" s="12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4">
        <f t="shared" si="8"/>
        <v>0</v>
      </c>
      <c r="I85" s="12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4">
        <f t="shared" si="8"/>
        <v>0</v>
      </c>
      <c r="I86" s="12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4">
        <f t="shared" si="8"/>
        <v>-0.0013062282268082445</v>
      </c>
      <c r="I87" s="12">
        <f aca="true" t="shared" si="9" ref="I87:I93">E87/C87</f>
        <v>-0.024390243902439025</v>
      </c>
    </row>
    <row r="88" spans="1:9" ht="12.75">
      <c r="A88">
        <v>31008</v>
      </c>
      <c r="B88" t="s">
        <v>17</v>
      </c>
      <c r="C88" s="1">
        <v>20000</v>
      </c>
      <c r="D88" s="1">
        <v>15000</v>
      </c>
      <c r="E88" s="1">
        <v>-5000</v>
      </c>
      <c r="G88" s="16">
        <f t="shared" si="7"/>
        <v>0.0002806743894536785</v>
      </c>
      <c r="H88" s="14">
        <f t="shared" si="8"/>
        <v>-0.0013062282268082445</v>
      </c>
      <c r="I88" s="12">
        <f t="shared" si="9"/>
        <v>-0.25</v>
      </c>
    </row>
    <row r="89" spans="1:9" ht="12.75">
      <c r="A89">
        <v>39905</v>
      </c>
      <c r="B89" t="s">
        <v>44</v>
      </c>
      <c r="C89" s="1">
        <v>30000</v>
      </c>
      <c r="D89" s="1">
        <v>10000</v>
      </c>
      <c r="E89" s="1">
        <v>-20000</v>
      </c>
      <c r="G89" s="16">
        <f t="shared" si="7"/>
        <v>0.0001871162596357857</v>
      </c>
      <c r="H89" s="14">
        <f t="shared" si="8"/>
        <v>-0.005224912907232978</v>
      </c>
      <c r="I89" s="12">
        <f t="shared" si="9"/>
        <v>-0.6666666666666666</v>
      </c>
    </row>
    <row r="90" spans="1:9" ht="12.75">
      <c r="A90">
        <v>75500</v>
      </c>
      <c r="B90" t="s">
        <v>79</v>
      </c>
      <c r="C90" s="1">
        <v>114108.07</v>
      </c>
      <c r="D90" s="1">
        <v>29300</v>
      </c>
      <c r="E90" s="1">
        <v>-84808.07</v>
      </c>
      <c r="G90" s="16">
        <f t="shared" si="7"/>
        <v>0.0005482506407328521</v>
      </c>
      <c r="H90" s="14">
        <f t="shared" si="8"/>
        <v>-0.022155738979025896</v>
      </c>
      <c r="I90" s="12">
        <f t="shared" si="9"/>
        <v>-0.7432258735074566</v>
      </c>
    </row>
    <row r="91" spans="1:9" ht="12.75">
      <c r="A91">
        <v>75509</v>
      </c>
      <c r="B91" t="s">
        <v>80</v>
      </c>
      <c r="C91" s="1">
        <v>100000</v>
      </c>
      <c r="D91">
        <v>0</v>
      </c>
      <c r="E91" s="1">
        <v>-100000</v>
      </c>
      <c r="G91" s="16">
        <f t="shared" si="7"/>
        <v>0</v>
      </c>
      <c r="H91" s="14">
        <f t="shared" si="8"/>
        <v>-0.026124564536164886</v>
      </c>
      <c r="I91" s="12">
        <f t="shared" si="9"/>
        <v>-1</v>
      </c>
    </row>
    <row r="92" spans="1:9" ht="12.75">
      <c r="A92">
        <v>39100</v>
      </c>
      <c r="B92" t="s">
        <v>94</v>
      </c>
      <c r="C92" s="1">
        <v>1000000</v>
      </c>
      <c r="D92" s="1">
        <v>800000</v>
      </c>
      <c r="E92" s="1">
        <v>-200000</v>
      </c>
      <c r="G92" s="16">
        <f t="shared" si="7"/>
        <v>0.014969300770862854</v>
      </c>
      <c r="H92" s="14">
        <f t="shared" si="8"/>
        <v>-0.05224912907232977</v>
      </c>
      <c r="I92" s="12">
        <f t="shared" si="9"/>
        <v>-0.2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4">
        <f t="shared" si="8"/>
        <v>-1.5246013535136886</v>
      </c>
      <c r="I93" s="12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8">
        <f>SUM(H3:H93)</f>
        <v>0.9999999999999991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J5" sqref="J5:J1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3" customWidth="1"/>
    <col min="8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3" t="s">
        <v>99</v>
      </c>
      <c r="H2" s="10" t="s">
        <v>100</v>
      </c>
      <c r="I2" s="11" t="s">
        <v>101</v>
      </c>
    </row>
    <row r="3" spans="1:10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4">
        <f aca="true" t="shared" si="0" ref="G3:G34">D3/$D$94</f>
        <v>0.20957021079207996</v>
      </c>
      <c r="H3" s="12">
        <f aca="true" t="shared" si="1" ref="H3:H34">E3/$E$94</f>
        <v>0</v>
      </c>
      <c r="I3" s="12">
        <f>E3/C3</f>
        <v>0</v>
      </c>
      <c r="J3" s="18">
        <f>G3</f>
        <v>0.20957021079207996</v>
      </c>
    </row>
    <row r="4" spans="1:10" ht="12.75">
      <c r="A4">
        <v>42000</v>
      </c>
      <c r="B4" t="s">
        <v>47</v>
      </c>
      <c r="C4" s="1">
        <v>9207695</v>
      </c>
      <c r="D4" s="1">
        <v>9500000</v>
      </c>
      <c r="E4" s="1">
        <v>292305</v>
      </c>
      <c r="G4" s="14">
        <f t="shared" si="0"/>
        <v>0.1777604466539964</v>
      </c>
      <c r="H4" s="12">
        <f t="shared" si="1"/>
        <v>0.07636340836743677</v>
      </c>
      <c r="I4" s="12">
        <f>E4/C4</f>
        <v>0.03174573006599372</v>
      </c>
      <c r="J4" s="18">
        <f>J3+G4</f>
        <v>0.38733065744607637</v>
      </c>
    </row>
    <row r="5" spans="1:10" ht="12.75">
      <c r="A5">
        <v>60800</v>
      </c>
      <c r="B5" t="s">
        <v>73</v>
      </c>
      <c r="C5">
        <v>0</v>
      </c>
      <c r="D5" s="1">
        <v>5703800</v>
      </c>
      <c r="E5" s="1">
        <v>5703800</v>
      </c>
      <c r="G5" s="14">
        <f t="shared" si="0"/>
        <v>0.10672737217105945</v>
      </c>
      <c r="H5" s="12">
        <f t="shared" si="1"/>
        <v>1.490092912013773</v>
      </c>
      <c r="I5" s="12">
        <v>0</v>
      </c>
      <c r="J5" s="18">
        <f aca="true" t="shared" si="2" ref="J5:J14">J4+G5</f>
        <v>0.4940580296171358</v>
      </c>
    </row>
    <row r="6" spans="1:10" ht="12.75">
      <c r="A6">
        <v>13000</v>
      </c>
      <c r="B6" t="s">
        <v>5</v>
      </c>
      <c r="C6" s="1">
        <v>4800000</v>
      </c>
      <c r="D6" s="1">
        <v>4800000</v>
      </c>
      <c r="E6">
        <v>0</v>
      </c>
      <c r="G6" s="14">
        <f t="shared" si="0"/>
        <v>0.08981580462517713</v>
      </c>
      <c r="H6" s="12">
        <f t="shared" si="1"/>
        <v>0</v>
      </c>
      <c r="I6" s="12">
        <f aca="true" t="shared" si="3" ref="I6:I23">E6/C6</f>
        <v>0</v>
      </c>
      <c r="J6" s="18">
        <f t="shared" si="2"/>
        <v>0.5838738342423129</v>
      </c>
    </row>
    <row r="7" spans="1:10" ht="12.75">
      <c r="A7">
        <v>28200</v>
      </c>
      <c r="B7" t="s">
        <v>7</v>
      </c>
      <c r="C7" s="1">
        <v>4500000</v>
      </c>
      <c r="D7" s="1">
        <v>4500000</v>
      </c>
      <c r="E7">
        <v>0</v>
      </c>
      <c r="G7" s="14">
        <f t="shared" si="0"/>
        <v>0.08420231683610356</v>
      </c>
      <c r="H7" s="12">
        <f t="shared" si="1"/>
        <v>0</v>
      </c>
      <c r="I7" s="12">
        <f t="shared" si="3"/>
        <v>0</v>
      </c>
      <c r="J7" s="18">
        <f t="shared" si="2"/>
        <v>0.6680761510784164</v>
      </c>
    </row>
    <row r="8" spans="1:10" ht="12.75">
      <c r="A8">
        <v>31204</v>
      </c>
      <c r="B8" t="s">
        <v>27</v>
      </c>
      <c r="C8" s="1">
        <v>925000</v>
      </c>
      <c r="D8" s="1">
        <v>4000000</v>
      </c>
      <c r="E8" s="1">
        <v>3075000</v>
      </c>
      <c r="G8" s="14">
        <f t="shared" si="0"/>
        <v>0.07484650385431428</v>
      </c>
      <c r="H8" s="12">
        <f t="shared" si="1"/>
        <v>0.8033303594870703</v>
      </c>
      <c r="I8" s="12">
        <f t="shared" si="3"/>
        <v>3.324324324324324</v>
      </c>
      <c r="J8" s="18">
        <f t="shared" si="2"/>
        <v>0.7429226549327307</v>
      </c>
    </row>
    <row r="9" spans="1:10" ht="12.75">
      <c r="A9">
        <v>11400</v>
      </c>
      <c r="B9" t="s">
        <v>4</v>
      </c>
      <c r="C9" s="1">
        <v>3100000</v>
      </c>
      <c r="D9" s="1">
        <v>3100000</v>
      </c>
      <c r="E9">
        <v>0</v>
      </c>
      <c r="G9" s="14">
        <f t="shared" si="0"/>
        <v>0.05800604048709356</v>
      </c>
      <c r="H9" s="12">
        <f t="shared" si="1"/>
        <v>0</v>
      </c>
      <c r="I9" s="12">
        <f t="shared" si="3"/>
        <v>0</v>
      </c>
      <c r="J9" s="18">
        <f t="shared" si="2"/>
        <v>0.8009286954198243</v>
      </c>
    </row>
    <row r="10" spans="1:10" ht="12.75">
      <c r="A10">
        <v>11300</v>
      </c>
      <c r="B10" t="s">
        <v>3</v>
      </c>
      <c r="C10" s="1">
        <v>2900000</v>
      </c>
      <c r="D10" s="1">
        <v>3000000</v>
      </c>
      <c r="E10" s="1">
        <v>100000</v>
      </c>
      <c r="G10" s="14">
        <f t="shared" si="0"/>
        <v>0.05613487789073571</v>
      </c>
      <c r="H10" s="12">
        <f t="shared" si="1"/>
        <v>0.026124564536164886</v>
      </c>
      <c r="I10" s="12">
        <f t="shared" si="3"/>
        <v>0.034482758620689655</v>
      </c>
      <c r="J10" s="18">
        <f t="shared" si="2"/>
        <v>0.8570635733105599</v>
      </c>
    </row>
    <row r="11" spans="1:10" ht="12.75">
      <c r="A11">
        <v>31203</v>
      </c>
      <c r="B11" t="s">
        <v>26</v>
      </c>
      <c r="C11" s="1">
        <v>1000000</v>
      </c>
      <c r="D11" s="1">
        <v>1000000</v>
      </c>
      <c r="E11">
        <v>0</v>
      </c>
      <c r="G11" s="14">
        <f t="shared" si="0"/>
        <v>0.01871162596357857</v>
      </c>
      <c r="H11" s="12">
        <f t="shared" si="1"/>
        <v>0</v>
      </c>
      <c r="I11" s="12">
        <f t="shared" si="3"/>
        <v>0</v>
      </c>
      <c r="J11" s="18">
        <f t="shared" si="2"/>
        <v>0.8757751992741385</v>
      </c>
    </row>
    <row r="12" spans="1:10" ht="12.75">
      <c r="A12">
        <v>31005</v>
      </c>
      <c r="B12" t="s">
        <v>14</v>
      </c>
      <c r="C12" s="1">
        <v>600000</v>
      </c>
      <c r="D12" s="1">
        <v>800000</v>
      </c>
      <c r="E12" s="1">
        <v>200000</v>
      </c>
      <c r="G12" s="14">
        <f t="shared" si="0"/>
        <v>0.014969300770862854</v>
      </c>
      <c r="H12" s="12">
        <f t="shared" si="1"/>
        <v>0.05224912907232977</v>
      </c>
      <c r="I12" s="12">
        <f t="shared" si="3"/>
        <v>0.3333333333333333</v>
      </c>
      <c r="J12" s="18">
        <f t="shared" si="2"/>
        <v>0.8907445000450014</v>
      </c>
    </row>
    <row r="13" spans="1:10" ht="12.75">
      <c r="A13">
        <v>31007</v>
      </c>
      <c r="B13" t="s">
        <v>16</v>
      </c>
      <c r="C13" s="1">
        <v>800000</v>
      </c>
      <c r="D13" s="1">
        <v>800000</v>
      </c>
      <c r="E13">
        <v>0</v>
      </c>
      <c r="G13" s="14">
        <f t="shared" si="0"/>
        <v>0.014969300770862854</v>
      </c>
      <c r="H13" s="12">
        <f t="shared" si="1"/>
        <v>0</v>
      </c>
      <c r="I13" s="12">
        <f t="shared" si="3"/>
        <v>0</v>
      </c>
      <c r="J13" s="18">
        <f t="shared" si="2"/>
        <v>0.9057138008158643</v>
      </c>
    </row>
    <row r="14" spans="1:10" ht="12.75">
      <c r="A14">
        <v>39100</v>
      </c>
      <c r="B14" t="s">
        <v>94</v>
      </c>
      <c r="C14" s="1">
        <v>1000000</v>
      </c>
      <c r="D14" s="1">
        <v>800000</v>
      </c>
      <c r="E14" s="1">
        <v>-200000</v>
      </c>
      <c r="G14" s="14">
        <f t="shared" si="0"/>
        <v>0.014969300770862854</v>
      </c>
      <c r="H14" s="12">
        <f t="shared" si="1"/>
        <v>-0.05224912907232977</v>
      </c>
      <c r="I14" s="12">
        <f t="shared" si="3"/>
        <v>-0.2</v>
      </c>
      <c r="J14" s="18">
        <f t="shared" si="2"/>
        <v>0.9206831015867272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4">
        <f t="shared" si="0"/>
        <v>0.008420231683610356</v>
      </c>
      <c r="H15" s="12">
        <f t="shared" si="1"/>
        <v>0.013062282268082443</v>
      </c>
      <c r="I15" s="12">
        <f t="shared" si="3"/>
        <v>0.125</v>
      </c>
    </row>
    <row r="16" spans="1:9" ht="12.75">
      <c r="A16">
        <v>39200</v>
      </c>
      <c r="B16" t="s">
        <v>38</v>
      </c>
      <c r="C16" s="1">
        <v>450000</v>
      </c>
      <c r="D16" s="1">
        <v>450000</v>
      </c>
      <c r="E16">
        <v>0</v>
      </c>
      <c r="G16" s="14">
        <f t="shared" si="0"/>
        <v>0.008420231683610356</v>
      </c>
      <c r="H16" s="12">
        <f t="shared" si="1"/>
        <v>0</v>
      </c>
      <c r="I16" s="12">
        <f t="shared" si="3"/>
        <v>0</v>
      </c>
    </row>
    <row r="17" spans="1:9" ht="12.75">
      <c r="A17">
        <v>55202</v>
      </c>
      <c r="B17" t="s">
        <v>68</v>
      </c>
      <c r="C17" s="1">
        <v>325000</v>
      </c>
      <c r="D17" s="1">
        <v>405000</v>
      </c>
      <c r="E17" s="1">
        <v>80000</v>
      </c>
      <c r="G17" s="14">
        <f t="shared" si="0"/>
        <v>0.00757820851524932</v>
      </c>
      <c r="H17" s="12">
        <f t="shared" si="1"/>
        <v>0.020899651628931912</v>
      </c>
      <c r="I17" s="12">
        <f t="shared" si="3"/>
        <v>0.24615384615384617</v>
      </c>
    </row>
    <row r="18" spans="1:9" ht="12.75">
      <c r="A18">
        <v>31101</v>
      </c>
      <c r="B18" t="s">
        <v>20</v>
      </c>
      <c r="C18" s="1">
        <v>400000</v>
      </c>
      <c r="D18" s="1">
        <v>400000</v>
      </c>
      <c r="E18">
        <v>0</v>
      </c>
      <c r="G18" s="14">
        <f t="shared" si="0"/>
        <v>0.007484650385431427</v>
      </c>
      <c r="H18" s="12">
        <f t="shared" si="1"/>
        <v>0</v>
      </c>
      <c r="I18" s="12">
        <f t="shared" si="3"/>
        <v>0</v>
      </c>
    </row>
    <row r="19" spans="1:9" ht="12.75">
      <c r="A19">
        <v>45501</v>
      </c>
      <c r="B19" t="s">
        <v>51</v>
      </c>
      <c r="C19" s="1">
        <v>260000</v>
      </c>
      <c r="D19" s="1">
        <v>270000</v>
      </c>
      <c r="E19" s="1">
        <v>10000</v>
      </c>
      <c r="G19" s="14">
        <f t="shared" si="0"/>
        <v>0.005052139010166213</v>
      </c>
      <c r="H19" s="12">
        <f t="shared" si="1"/>
        <v>0.002612456453616489</v>
      </c>
      <c r="I19" s="12">
        <f t="shared" si="3"/>
        <v>0.038461538461538464</v>
      </c>
    </row>
    <row r="20" spans="1:9" ht="12.75">
      <c r="A20">
        <v>45500</v>
      </c>
      <c r="B20" t="s">
        <v>50</v>
      </c>
      <c r="C20" s="1">
        <v>205000</v>
      </c>
      <c r="D20" s="1">
        <v>200000</v>
      </c>
      <c r="E20" s="1">
        <v>-5000</v>
      </c>
      <c r="G20" s="14">
        <f t="shared" si="0"/>
        <v>0.0037423251927157135</v>
      </c>
      <c r="H20" s="12">
        <f t="shared" si="1"/>
        <v>-0.0013062282268082445</v>
      </c>
      <c r="I20" s="12">
        <f t="shared" si="3"/>
        <v>-0.024390243902439025</v>
      </c>
    </row>
    <row r="21" spans="1:9" ht="12.75">
      <c r="A21">
        <v>45505</v>
      </c>
      <c r="B21" t="s">
        <v>54</v>
      </c>
      <c r="C21" s="1">
        <v>80000</v>
      </c>
      <c r="D21" s="1">
        <v>160000</v>
      </c>
      <c r="E21" s="1">
        <v>80000</v>
      </c>
      <c r="G21" s="14">
        <f t="shared" si="0"/>
        <v>0.002993860154172571</v>
      </c>
      <c r="H21" s="12">
        <f t="shared" si="1"/>
        <v>0.020899651628931912</v>
      </c>
      <c r="I21" s="12">
        <f t="shared" si="3"/>
        <v>1</v>
      </c>
    </row>
    <row r="22" spans="1:9" ht="12.75">
      <c r="A22">
        <v>31003</v>
      </c>
      <c r="B22" t="s">
        <v>12</v>
      </c>
      <c r="C22" s="1">
        <v>130000</v>
      </c>
      <c r="D22" s="1">
        <v>130000</v>
      </c>
      <c r="E22">
        <v>0</v>
      </c>
      <c r="G22" s="14">
        <f t="shared" si="0"/>
        <v>0.002432511375265214</v>
      </c>
      <c r="H22" s="12">
        <f t="shared" si="1"/>
        <v>0</v>
      </c>
      <c r="I22" s="12">
        <f t="shared" si="3"/>
        <v>0</v>
      </c>
    </row>
    <row r="23" spans="1:9" ht="12.75">
      <c r="A23">
        <v>45507</v>
      </c>
      <c r="B23" t="s">
        <v>56</v>
      </c>
      <c r="C23" s="1">
        <v>25000</v>
      </c>
      <c r="D23" s="1">
        <v>115000</v>
      </c>
      <c r="E23" s="1">
        <v>90000</v>
      </c>
      <c r="G23" s="14">
        <f t="shared" si="0"/>
        <v>0.0021518369858115356</v>
      </c>
      <c r="H23" s="12">
        <f t="shared" si="1"/>
        <v>0.0235121080825484</v>
      </c>
      <c r="I23" s="12">
        <f t="shared" si="3"/>
        <v>3.6</v>
      </c>
    </row>
    <row r="24" spans="1:9" ht="12.75">
      <c r="A24">
        <v>72000</v>
      </c>
      <c r="B24" t="s">
        <v>78</v>
      </c>
      <c r="C24">
        <v>0</v>
      </c>
      <c r="D24" s="1">
        <v>102776</v>
      </c>
      <c r="E24" s="1">
        <v>102776</v>
      </c>
      <c r="G24" s="14">
        <f t="shared" si="0"/>
        <v>0.001923106070032751</v>
      </c>
      <c r="H24" s="12">
        <f t="shared" si="1"/>
        <v>0.026849782447688826</v>
      </c>
      <c r="I24" s="12">
        <v>0</v>
      </c>
    </row>
    <row r="25" spans="1:9" ht="12.75">
      <c r="A25">
        <v>34002</v>
      </c>
      <c r="B25" t="s">
        <v>29</v>
      </c>
      <c r="C25">
        <v>0</v>
      </c>
      <c r="D25" s="1">
        <v>100000</v>
      </c>
      <c r="E25" s="1">
        <v>100000</v>
      </c>
      <c r="G25" s="14">
        <f t="shared" si="0"/>
        <v>0.0018711625963578568</v>
      </c>
      <c r="H25" s="12">
        <f t="shared" si="1"/>
        <v>0.026124564536164886</v>
      </c>
      <c r="I25" s="12">
        <v>0</v>
      </c>
    </row>
    <row r="26" spans="1:9" ht="12.75">
      <c r="A26">
        <v>31106</v>
      </c>
      <c r="B26" t="s">
        <v>25</v>
      </c>
      <c r="C26" s="1">
        <v>90000</v>
      </c>
      <c r="D26" s="1">
        <v>100000</v>
      </c>
      <c r="E26" s="1">
        <v>10000</v>
      </c>
      <c r="G26" s="14">
        <f t="shared" si="0"/>
        <v>0.0018711625963578568</v>
      </c>
      <c r="H26" s="12">
        <f t="shared" si="1"/>
        <v>0.002612456453616489</v>
      </c>
      <c r="I26" s="12">
        <f aca="true" t="shared" si="4" ref="I26:I33">E26/C26</f>
        <v>0.1111111111111111</v>
      </c>
    </row>
    <row r="27" spans="1:9" ht="12.75">
      <c r="A27">
        <v>31002</v>
      </c>
      <c r="B27" t="s">
        <v>11</v>
      </c>
      <c r="C27" s="1">
        <v>100000</v>
      </c>
      <c r="D27" s="1">
        <v>100000</v>
      </c>
      <c r="E27">
        <v>0</v>
      </c>
      <c r="G27" s="14">
        <f t="shared" si="0"/>
        <v>0.0018711625963578568</v>
      </c>
      <c r="H27" s="12">
        <f t="shared" si="1"/>
        <v>0</v>
      </c>
      <c r="I27" s="12">
        <f t="shared" si="4"/>
        <v>0</v>
      </c>
    </row>
    <row r="28" spans="1:9" ht="12.75">
      <c r="A28">
        <v>35001</v>
      </c>
      <c r="B28" t="s">
        <v>30</v>
      </c>
      <c r="C28" s="1">
        <v>100000</v>
      </c>
      <c r="D28" s="1">
        <v>100000</v>
      </c>
      <c r="E28">
        <v>0</v>
      </c>
      <c r="G28" s="14">
        <f t="shared" si="0"/>
        <v>0.0018711625963578568</v>
      </c>
      <c r="H28" s="12">
        <f t="shared" si="1"/>
        <v>0</v>
      </c>
      <c r="I28" s="12">
        <f t="shared" si="4"/>
        <v>0</v>
      </c>
    </row>
    <row r="29" spans="1:9" ht="12.75">
      <c r="A29">
        <v>39901</v>
      </c>
      <c r="B29" t="s">
        <v>40</v>
      </c>
      <c r="C29" s="1">
        <v>100000</v>
      </c>
      <c r="D29" s="1">
        <v>100000</v>
      </c>
      <c r="E29">
        <v>0</v>
      </c>
      <c r="G29" s="14">
        <f t="shared" si="0"/>
        <v>0.0018711625963578568</v>
      </c>
      <c r="H29" s="12">
        <f t="shared" si="1"/>
        <v>0</v>
      </c>
      <c r="I29" s="12">
        <f t="shared" si="4"/>
        <v>0</v>
      </c>
    </row>
    <row r="30" spans="1:9" ht="12.75">
      <c r="A30">
        <v>48100</v>
      </c>
      <c r="B30" t="s">
        <v>61</v>
      </c>
      <c r="C30" s="1">
        <v>100000</v>
      </c>
      <c r="D30" s="1">
        <v>100000</v>
      </c>
      <c r="E30">
        <v>0</v>
      </c>
      <c r="G30" s="14">
        <f t="shared" si="0"/>
        <v>0.0018711625963578568</v>
      </c>
      <c r="H30" s="12">
        <f t="shared" si="1"/>
        <v>0</v>
      </c>
      <c r="I30" s="12">
        <f t="shared" si="4"/>
        <v>0</v>
      </c>
    </row>
    <row r="31" spans="1:9" ht="12.75">
      <c r="A31">
        <v>52000</v>
      </c>
      <c r="B31" t="s">
        <v>64</v>
      </c>
      <c r="C31" s="1">
        <v>100000</v>
      </c>
      <c r="D31" s="1">
        <v>100000</v>
      </c>
      <c r="E31">
        <v>0</v>
      </c>
      <c r="G31" s="14">
        <f t="shared" si="0"/>
        <v>0.0018711625963578568</v>
      </c>
      <c r="H31" s="12">
        <f t="shared" si="1"/>
        <v>0</v>
      </c>
      <c r="I31" s="12">
        <f t="shared" si="4"/>
        <v>0</v>
      </c>
    </row>
    <row r="32" spans="1:9" ht="12.75">
      <c r="A32">
        <v>31004</v>
      </c>
      <c r="B32" t="s">
        <v>13</v>
      </c>
      <c r="C32" s="1">
        <v>90000</v>
      </c>
      <c r="D32" s="1">
        <v>90000</v>
      </c>
      <c r="E32">
        <v>0</v>
      </c>
      <c r="G32" s="14">
        <f t="shared" si="0"/>
        <v>0.0016840463367220713</v>
      </c>
      <c r="H32" s="12">
        <f t="shared" si="1"/>
        <v>0</v>
      </c>
      <c r="I32" s="12">
        <f t="shared" si="4"/>
        <v>0</v>
      </c>
    </row>
    <row r="33" spans="1:9" ht="12.75">
      <c r="A33">
        <v>30100</v>
      </c>
      <c r="B33" t="s">
        <v>9</v>
      </c>
      <c r="C33" s="1">
        <v>30000</v>
      </c>
      <c r="D33" s="1">
        <v>85000</v>
      </c>
      <c r="E33" s="1">
        <v>55000</v>
      </c>
      <c r="G33" s="14">
        <f t="shared" si="0"/>
        <v>0.0015904882069041784</v>
      </c>
      <c r="H33" s="12">
        <f t="shared" si="1"/>
        <v>0.014368510494890688</v>
      </c>
      <c r="I33" s="12">
        <f t="shared" si="4"/>
        <v>1.8333333333333333</v>
      </c>
    </row>
    <row r="34" spans="1:9" ht="12.75">
      <c r="A34">
        <v>76100</v>
      </c>
      <c r="B34" t="s">
        <v>81</v>
      </c>
      <c r="C34">
        <v>0</v>
      </c>
      <c r="D34" s="1">
        <v>66000</v>
      </c>
      <c r="E34" s="1">
        <v>66000</v>
      </c>
      <c r="G34" s="14">
        <f t="shared" si="0"/>
        <v>0.0012349673135961855</v>
      </c>
      <c r="H34" s="12">
        <f t="shared" si="1"/>
        <v>0.017242212593868825</v>
      </c>
      <c r="I34" s="12">
        <v>0</v>
      </c>
    </row>
    <row r="35" spans="1:9" ht="12.75">
      <c r="A35">
        <v>45504</v>
      </c>
      <c r="B35" t="s">
        <v>53</v>
      </c>
      <c r="C35" s="1">
        <v>61000</v>
      </c>
      <c r="D35" s="1">
        <v>65000</v>
      </c>
      <c r="E35" s="1">
        <v>4000</v>
      </c>
      <c r="G35" s="14">
        <f aca="true" t="shared" si="5" ref="G35:G66">D35/$D$94</f>
        <v>0.001216255687632607</v>
      </c>
      <c r="H35" s="12">
        <f aca="true" t="shared" si="6" ref="H35:H66">E35/$E$94</f>
        <v>0.0010449825814465956</v>
      </c>
      <c r="I35" s="12">
        <f>E35/C35</f>
        <v>0.06557377049180328</v>
      </c>
    </row>
    <row r="36" spans="1:9" ht="12.75">
      <c r="A36">
        <v>83000</v>
      </c>
      <c r="B36" t="s">
        <v>85</v>
      </c>
      <c r="C36" s="1">
        <v>62200</v>
      </c>
      <c r="D36" s="1">
        <v>62200</v>
      </c>
      <c r="E36">
        <v>0</v>
      </c>
      <c r="G36" s="14">
        <f t="shared" si="5"/>
        <v>0.001163863134934587</v>
      </c>
      <c r="H36" s="12">
        <f t="shared" si="6"/>
        <v>0</v>
      </c>
      <c r="I36" s="12">
        <f>E36/C36</f>
        <v>0</v>
      </c>
    </row>
    <row r="37" spans="1:9" ht="12.75">
      <c r="A37">
        <v>11200</v>
      </c>
      <c r="B37" t="s">
        <v>1</v>
      </c>
      <c r="C37" s="1">
        <v>45000</v>
      </c>
      <c r="D37" s="1">
        <v>45000</v>
      </c>
      <c r="E37">
        <v>0</v>
      </c>
      <c r="G37" s="14">
        <f t="shared" si="5"/>
        <v>0.0008420231683610356</v>
      </c>
      <c r="H37" s="12">
        <f t="shared" si="6"/>
        <v>0</v>
      </c>
      <c r="I37" s="12">
        <f>E37/C37</f>
        <v>0</v>
      </c>
    </row>
    <row r="38" spans="1:9" ht="12.75">
      <c r="A38">
        <v>31105</v>
      </c>
      <c r="B38" t="s">
        <v>24</v>
      </c>
      <c r="C38" s="1">
        <v>45000</v>
      </c>
      <c r="D38" s="1">
        <v>45000</v>
      </c>
      <c r="E38">
        <v>0</v>
      </c>
      <c r="G38" s="14">
        <f t="shared" si="5"/>
        <v>0.0008420231683610356</v>
      </c>
      <c r="H38" s="12">
        <f t="shared" si="6"/>
        <v>0</v>
      </c>
      <c r="I38" s="12">
        <f>E38/C38</f>
        <v>0</v>
      </c>
    </row>
    <row r="39" spans="1:9" ht="12.75">
      <c r="A39">
        <v>55000</v>
      </c>
      <c r="B39" t="s">
        <v>66</v>
      </c>
      <c r="C39" s="1">
        <v>45000</v>
      </c>
      <c r="D39" s="1">
        <v>45000</v>
      </c>
      <c r="E39">
        <v>0</v>
      </c>
      <c r="G39" s="14">
        <f t="shared" si="5"/>
        <v>0.0008420231683610356</v>
      </c>
      <c r="H39" s="12">
        <f t="shared" si="6"/>
        <v>0</v>
      </c>
      <c r="I39" s="12">
        <v>0</v>
      </c>
    </row>
    <row r="40" spans="1:9" ht="12.75">
      <c r="A40">
        <v>45506</v>
      </c>
      <c r="B40" t="s">
        <v>55</v>
      </c>
      <c r="C40">
        <v>0</v>
      </c>
      <c r="D40" s="1">
        <v>30000</v>
      </c>
      <c r="E40" s="1">
        <v>30000</v>
      </c>
      <c r="G40" s="14">
        <f t="shared" si="5"/>
        <v>0.000561348778907357</v>
      </c>
      <c r="H40" s="12">
        <f t="shared" si="6"/>
        <v>0.007837369360849467</v>
      </c>
      <c r="I40" s="12">
        <v>0</v>
      </c>
    </row>
    <row r="41" spans="1:9" ht="12.75">
      <c r="A41">
        <v>31104</v>
      </c>
      <c r="B41" t="s">
        <v>23</v>
      </c>
      <c r="C41" s="1">
        <v>30000</v>
      </c>
      <c r="D41" s="1">
        <v>30000</v>
      </c>
      <c r="E41">
        <v>0</v>
      </c>
      <c r="G41" s="14">
        <f t="shared" si="5"/>
        <v>0.000561348778907357</v>
      </c>
      <c r="H41" s="12">
        <f t="shared" si="6"/>
        <v>0</v>
      </c>
      <c r="I41" s="12">
        <f aca="true" t="shared" si="7" ref="I41:I59">E41/C41</f>
        <v>0</v>
      </c>
    </row>
    <row r="42" spans="1:9" ht="12.75">
      <c r="A42">
        <v>38000</v>
      </c>
      <c r="B42" t="s">
        <v>33</v>
      </c>
      <c r="C42" s="1">
        <v>30000</v>
      </c>
      <c r="D42" s="1">
        <v>30000</v>
      </c>
      <c r="E42">
        <v>0</v>
      </c>
      <c r="G42" s="14">
        <f t="shared" si="5"/>
        <v>0.000561348778907357</v>
      </c>
      <c r="H42" s="12">
        <f t="shared" si="6"/>
        <v>0</v>
      </c>
      <c r="I42" s="12">
        <f t="shared" si="7"/>
        <v>0</v>
      </c>
    </row>
    <row r="43" spans="1:9" ht="12.75">
      <c r="A43">
        <v>39300</v>
      </c>
      <c r="B43" t="s">
        <v>39</v>
      </c>
      <c r="C43" s="1">
        <v>30000</v>
      </c>
      <c r="D43" s="1">
        <v>30000</v>
      </c>
      <c r="E43">
        <v>0</v>
      </c>
      <c r="G43" s="14">
        <f t="shared" si="5"/>
        <v>0.000561348778907357</v>
      </c>
      <c r="H43" s="12">
        <f t="shared" si="6"/>
        <v>0</v>
      </c>
      <c r="I43" s="12">
        <f t="shared" si="7"/>
        <v>0</v>
      </c>
    </row>
    <row r="44" spans="1:9" ht="12.75">
      <c r="A44">
        <v>75500</v>
      </c>
      <c r="B44" t="s">
        <v>79</v>
      </c>
      <c r="C44" s="1">
        <v>114108.07</v>
      </c>
      <c r="D44" s="1">
        <v>29300</v>
      </c>
      <c r="E44" s="1">
        <v>-84808.07</v>
      </c>
      <c r="G44" s="14">
        <f t="shared" si="5"/>
        <v>0.0005482506407328521</v>
      </c>
      <c r="H44" s="12">
        <f t="shared" si="6"/>
        <v>-0.022155738979025896</v>
      </c>
      <c r="I44" s="12">
        <f t="shared" si="7"/>
        <v>-0.7432258735074566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4">
        <f t="shared" si="5"/>
        <v>0.0004677906490894642</v>
      </c>
      <c r="H45" s="12">
        <f t="shared" si="6"/>
        <v>0</v>
      </c>
      <c r="I45" s="12">
        <f t="shared" si="7"/>
        <v>0</v>
      </c>
    </row>
    <row r="46" spans="1:9" ht="12.75">
      <c r="A46">
        <v>38100</v>
      </c>
      <c r="B46" t="s">
        <v>34</v>
      </c>
      <c r="C46" s="1">
        <v>5000</v>
      </c>
      <c r="D46" s="1">
        <v>23634</v>
      </c>
      <c r="E46" s="1">
        <v>18634</v>
      </c>
      <c r="G46" s="14">
        <f t="shared" si="5"/>
        <v>0.00044223056802321587</v>
      </c>
      <c r="H46" s="12">
        <f t="shared" si="6"/>
        <v>0.004868051355668966</v>
      </c>
      <c r="I46" s="12">
        <f t="shared" si="7"/>
        <v>3.7268</v>
      </c>
    </row>
    <row r="47" spans="1:9" ht="12.75">
      <c r="A47">
        <v>31001</v>
      </c>
      <c r="B47" t="s">
        <v>10</v>
      </c>
      <c r="C47" s="1">
        <v>23600</v>
      </c>
      <c r="D47" s="1">
        <v>23600</v>
      </c>
      <c r="E47">
        <v>0</v>
      </c>
      <c r="G47" s="14">
        <f t="shared" si="5"/>
        <v>0.00044159437274045424</v>
      </c>
      <c r="H47" s="12">
        <f t="shared" si="6"/>
        <v>0</v>
      </c>
      <c r="I47" s="12">
        <f t="shared" si="7"/>
        <v>0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14">
        <f t="shared" si="5"/>
        <v>0.0003742325192715714</v>
      </c>
      <c r="H48" s="12">
        <f t="shared" si="6"/>
        <v>0.002612456453616489</v>
      </c>
      <c r="I48" s="12">
        <f t="shared" si="7"/>
        <v>1</v>
      </c>
    </row>
    <row r="49" spans="1:9" ht="12.75">
      <c r="A49">
        <v>45512</v>
      </c>
      <c r="B49" t="s">
        <v>57</v>
      </c>
      <c r="C49" s="1">
        <v>15000</v>
      </c>
      <c r="D49" s="1">
        <v>15000</v>
      </c>
      <c r="E49">
        <v>0</v>
      </c>
      <c r="G49" s="14">
        <f t="shared" si="5"/>
        <v>0.0002806743894536785</v>
      </c>
      <c r="H49" s="12">
        <f t="shared" si="6"/>
        <v>0</v>
      </c>
      <c r="I49" s="12">
        <f t="shared" si="7"/>
        <v>0</v>
      </c>
    </row>
    <row r="50" spans="1:9" ht="12.75">
      <c r="A50">
        <v>31008</v>
      </c>
      <c r="B50" t="s">
        <v>17</v>
      </c>
      <c r="C50" s="1">
        <v>20000</v>
      </c>
      <c r="D50" s="1">
        <v>15000</v>
      </c>
      <c r="E50" s="1">
        <v>-5000</v>
      </c>
      <c r="G50" s="14">
        <f t="shared" si="5"/>
        <v>0.0002806743894536785</v>
      </c>
      <c r="H50" s="12">
        <f t="shared" si="6"/>
        <v>-0.0013062282268082445</v>
      </c>
      <c r="I50" s="12">
        <f t="shared" si="7"/>
        <v>-0.25</v>
      </c>
    </row>
    <row r="51" spans="1:9" ht="12.75">
      <c r="A51">
        <v>45502</v>
      </c>
      <c r="B51" t="s">
        <v>52</v>
      </c>
      <c r="C51" s="1">
        <v>14000</v>
      </c>
      <c r="D51" s="1">
        <v>14000</v>
      </c>
      <c r="E51">
        <v>0</v>
      </c>
      <c r="G51" s="14">
        <f t="shared" si="5"/>
        <v>0.00026196276349009994</v>
      </c>
      <c r="H51" s="12">
        <f t="shared" si="6"/>
        <v>0</v>
      </c>
      <c r="I51" s="12">
        <f t="shared" si="7"/>
        <v>0</v>
      </c>
    </row>
    <row r="52" spans="1:9" ht="12.75">
      <c r="A52">
        <v>34001</v>
      </c>
      <c r="B52" t="s">
        <v>28</v>
      </c>
      <c r="C52" s="1">
        <v>10000</v>
      </c>
      <c r="D52" s="1">
        <v>10000</v>
      </c>
      <c r="E52">
        <v>0</v>
      </c>
      <c r="G52" s="14">
        <f t="shared" si="5"/>
        <v>0.0001871162596357857</v>
      </c>
      <c r="H52" s="12">
        <f t="shared" si="6"/>
        <v>0</v>
      </c>
      <c r="I52" s="12">
        <f t="shared" si="7"/>
        <v>0</v>
      </c>
    </row>
    <row r="53" spans="1:9" ht="12.75">
      <c r="A53">
        <v>35002</v>
      </c>
      <c r="B53" t="s">
        <v>31</v>
      </c>
      <c r="C53" s="1">
        <v>10000</v>
      </c>
      <c r="D53" s="1">
        <v>10000</v>
      </c>
      <c r="E53">
        <v>0</v>
      </c>
      <c r="G53" s="14">
        <f t="shared" si="5"/>
        <v>0.0001871162596357857</v>
      </c>
      <c r="H53" s="12">
        <f t="shared" si="6"/>
        <v>0</v>
      </c>
      <c r="I53" s="12">
        <f t="shared" si="7"/>
        <v>0</v>
      </c>
    </row>
    <row r="54" spans="1:9" ht="12.75">
      <c r="A54">
        <v>39905</v>
      </c>
      <c r="B54" t="s">
        <v>44</v>
      </c>
      <c r="C54" s="1">
        <v>30000</v>
      </c>
      <c r="D54" s="1">
        <v>10000</v>
      </c>
      <c r="E54" s="1">
        <v>-20000</v>
      </c>
      <c r="G54" s="14">
        <f t="shared" si="5"/>
        <v>0.0001871162596357857</v>
      </c>
      <c r="H54" s="12">
        <f t="shared" si="6"/>
        <v>-0.005224912907232978</v>
      </c>
      <c r="I54" s="12">
        <f t="shared" si="7"/>
        <v>-0.6666666666666666</v>
      </c>
    </row>
    <row r="55" spans="1:9" ht="12.75">
      <c r="A55">
        <v>31102</v>
      </c>
      <c r="B55" t="s">
        <v>21</v>
      </c>
      <c r="C55" s="1">
        <v>9000</v>
      </c>
      <c r="D55" s="1">
        <v>9000</v>
      </c>
      <c r="E55">
        <v>0</v>
      </c>
      <c r="G55" s="14">
        <f t="shared" si="5"/>
        <v>0.0001684046336722071</v>
      </c>
      <c r="H55" s="12">
        <f t="shared" si="6"/>
        <v>0</v>
      </c>
      <c r="I55" s="12">
        <f t="shared" si="7"/>
        <v>0</v>
      </c>
    </row>
    <row r="56" spans="1:9" ht="12.75">
      <c r="A56">
        <v>83001</v>
      </c>
      <c r="B56" t="s">
        <v>86</v>
      </c>
      <c r="C56" s="1">
        <v>6200</v>
      </c>
      <c r="D56" s="1">
        <v>6200</v>
      </c>
      <c r="E56">
        <v>0</v>
      </c>
      <c r="G56" s="14">
        <f t="shared" si="5"/>
        <v>0.00011601208097418713</v>
      </c>
      <c r="H56" s="12">
        <f t="shared" si="6"/>
        <v>0</v>
      </c>
      <c r="I56" s="12">
        <f t="shared" si="7"/>
        <v>0</v>
      </c>
    </row>
    <row r="57" spans="1:9" ht="12.75">
      <c r="A57">
        <v>31010</v>
      </c>
      <c r="B57" t="s">
        <v>19</v>
      </c>
      <c r="C57" s="1">
        <v>6000</v>
      </c>
      <c r="D57" s="1">
        <v>6000</v>
      </c>
      <c r="E57">
        <v>0</v>
      </c>
      <c r="G57" s="14">
        <f t="shared" si="5"/>
        <v>0.00011226975578147142</v>
      </c>
      <c r="H57" s="12">
        <f t="shared" si="6"/>
        <v>0</v>
      </c>
      <c r="I57" s="12">
        <f t="shared" si="7"/>
        <v>0</v>
      </c>
    </row>
    <row r="58" spans="1:9" ht="12.75">
      <c r="A58">
        <v>54000</v>
      </c>
      <c r="B58" t="s">
        <v>65</v>
      </c>
      <c r="C58" s="1">
        <v>3900</v>
      </c>
      <c r="D58" s="1">
        <v>3900</v>
      </c>
      <c r="E58">
        <v>0</v>
      </c>
      <c r="G58" s="14">
        <f t="shared" si="5"/>
        <v>7.297534125795642E-05</v>
      </c>
      <c r="H58" s="12">
        <f t="shared" si="6"/>
        <v>0</v>
      </c>
      <c r="I58" s="12">
        <f t="shared" si="7"/>
        <v>0</v>
      </c>
    </row>
    <row r="59" spans="1:9" ht="12.75">
      <c r="A59">
        <v>45514</v>
      </c>
      <c r="B59" t="s">
        <v>58</v>
      </c>
      <c r="C59" s="1">
        <v>2800</v>
      </c>
      <c r="D59" s="1">
        <v>2800</v>
      </c>
      <c r="E59">
        <v>0</v>
      </c>
      <c r="G59" s="14">
        <f t="shared" si="5"/>
        <v>5.239255269801999E-05</v>
      </c>
      <c r="H59" s="12">
        <f t="shared" si="6"/>
        <v>0</v>
      </c>
      <c r="I59" s="12">
        <f t="shared" si="7"/>
        <v>0</v>
      </c>
    </row>
    <row r="60" spans="1:9" ht="12.75">
      <c r="A60">
        <v>38104</v>
      </c>
      <c r="B60" t="s">
        <v>37</v>
      </c>
      <c r="C60">
        <v>0</v>
      </c>
      <c r="D60" s="1">
        <v>1000</v>
      </c>
      <c r="E60" s="1">
        <v>1000</v>
      </c>
      <c r="G60" s="14">
        <f t="shared" si="5"/>
        <v>1.871162596357857E-05</v>
      </c>
      <c r="H60" s="12">
        <f t="shared" si="6"/>
        <v>0.0002612456453616489</v>
      </c>
      <c r="I60" s="12">
        <v>0</v>
      </c>
    </row>
    <row r="61" spans="1:9" ht="12.75">
      <c r="A61">
        <v>38101</v>
      </c>
      <c r="B61" t="s">
        <v>35</v>
      </c>
      <c r="C61" s="1">
        <v>1000</v>
      </c>
      <c r="D61" s="1">
        <v>1000</v>
      </c>
      <c r="E61">
        <v>0</v>
      </c>
      <c r="G61" s="14">
        <f t="shared" si="5"/>
        <v>1.871162596357857E-05</v>
      </c>
      <c r="H61" s="12">
        <f t="shared" si="6"/>
        <v>0</v>
      </c>
      <c r="I61" s="12">
        <f aca="true" t="shared" si="8" ref="I61:I69">E61/C61</f>
        <v>0</v>
      </c>
    </row>
    <row r="62" spans="1:9" ht="12.75">
      <c r="A62">
        <v>38102</v>
      </c>
      <c r="B62" t="s">
        <v>36</v>
      </c>
      <c r="C62" s="1">
        <v>1000</v>
      </c>
      <c r="D62" s="1">
        <v>1000</v>
      </c>
      <c r="E62">
        <v>0</v>
      </c>
      <c r="G62" s="14">
        <f t="shared" si="5"/>
        <v>1.871162596357857E-05</v>
      </c>
      <c r="H62" s="12">
        <f t="shared" si="6"/>
        <v>0</v>
      </c>
      <c r="I62" s="12">
        <f t="shared" si="8"/>
        <v>0</v>
      </c>
    </row>
    <row r="63" spans="1:9" ht="12.75">
      <c r="A63">
        <v>39902</v>
      </c>
      <c r="B63" t="s">
        <v>41</v>
      </c>
      <c r="C63" s="1">
        <v>1000</v>
      </c>
      <c r="D63" s="1">
        <v>1000</v>
      </c>
      <c r="E63">
        <v>0</v>
      </c>
      <c r="G63" s="14">
        <f t="shared" si="5"/>
        <v>1.871162596357857E-05</v>
      </c>
      <c r="H63" s="12">
        <f t="shared" si="6"/>
        <v>0</v>
      </c>
      <c r="I63" s="12">
        <f t="shared" si="8"/>
        <v>0</v>
      </c>
    </row>
    <row r="64" spans="1:9" ht="12.75">
      <c r="A64">
        <v>39904</v>
      </c>
      <c r="B64" t="s">
        <v>43</v>
      </c>
      <c r="C64" s="1">
        <v>1000</v>
      </c>
      <c r="D64" s="1">
        <v>1000</v>
      </c>
      <c r="E64">
        <v>0</v>
      </c>
      <c r="G64" s="14">
        <f t="shared" si="5"/>
        <v>1.871162596357857E-05</v>
      </c>
      <c r="H64" s="12">
        <f t="shared" si="6"/>
        <v>0</v>
      </c>
      <c r="I64" s="12">
        <f t="shared" si="8"/>
        <v>0</v>
      </c>
    </row>
    <row r="65" spans="1:9" ht="12.75">
      <c r="A65">
        <v>39908</v>
      </c>
      <c r="B65" t="s">
        <v>46</v>
      </c>
      <c r="C65" s="1">
        <v>1000</v>
      </c>
      <c r="D65" s="1">
        <v>1000</v>
      </c>
      <c r="E65">
        <v>0</v>
      </c>
      <c r="G65" s="14">
        <f t="shared" si="5"/>
        <v>1.871162596357857E-05</v>
      </c>
      <c r="H65" s="12">
        <f t="shared" si="6"/>
        <v>0</v>
      </c>
      <c r="I65" s="12">
        <f t="shared" si="8"/>
        <v>0</v>
      </c>
    </row>
    <row r="66" spans="1:9" ht="12.75">
      <c r="A66">
        <v>46200</v>
      </c>
      <c r="B66" t="s">
        <v>59</v>
      </c>
      <c r="C66" s="1">
        <v>1000</v>
      </c>
      <c r="D66" s="1">
        <v>1000</v>
      </c>
      <c r="E66">
        <v>0</v>
      </c>
      <c r="G66" s="14">
        <f t="shared" si="5"/>
        <v>1.871162596357857E-05</v>
      </c>
      <c r="H66" s="12">
        <f t="shared" si="6"/>
        <v>0</v>
      </c>
      <c r="I66" s="12">
        <f t="shared" si="8"/>
        <v>0</v>
      </c>
    </row>
    <row r="67" spans="1:9" ht="12.75">
      <c r="A67">
        <v>46201</v>
      </c>
      <c r="B67" t="s">
        <v>60</v>
      </c>
      <c r="C67" s="1">
        <v>1000</v>
      </c>
      <c r="D67" s="1">
        <v>1000</v>
      </c>
      <c r="E67">
        <v>0</v>
      </c>
      <c r="G67" s="14">
        <f aca="true" t="shared" si="9" ref="G67:G93">D67/$D$94</f>
        <v>1.871162596357857E-05</v>
      </c>
      <c r="H67" s="12">
        <f aca="true" t="shared" si="10" ref="H67:H93">E67/$E$94</f>
        <v>0</v>
      </c>
      <c r="I67" s="12">
        <f t="shared" si="8"/>
        <v>0</v>
      </c>
    </row>
    <row r="68" spans="1:9" ht="12.75">
      <c r="A68">
        <v>55901</v>
      </c>
      <c r="B68" t="s">
        <v>69</v>
      </c>
      <c r="C68" s="1">
        <v>1000</v>
      </c>
      <c r="D68" s="1">
        <v>1000</v>
      </c>
      <c r="E68">
        <v>0</v>
      </c>
      <c r="G68" s="14">
        <f t="shared" si="9"/>
        <v>1.871162596357857E-05</v>
      </c>
      <c r="H68" s="12">
        <f t="shared" si="10"/>
        <v>0</v>
      </c>
      <c r="I68" s="12">
        <f t="shared" si="8"/>
        <v>0</v>
      </c>
    </row>
    <row r="69" spans="1:9" ht="12.75">
      <c r="A69">
        <v>31103</v>
      </c>
      <c r="B69" t="s">
        <v>22</v>
      </c>
      <c r="C69">
        <v>500</v>
      </c>
      <c r="D69">
        <v>500</v>
      </c>
      <c r="E69">
        <v>0</v>
      </c>
      <c r="G69" s="14">
        <f t="shared" si="9"/>
        <v>9.355812981789285E-06</v>
      </c>
      <c r="H69" s="12">
        <f t="shared" si="10"/>
        <v>0</v>
      </c>
      <c r="I69" s="12">
        <f t="shared" si="8"/>
        <v>0</v>
      </c>
    </row>
    <row r="70" spans="1:9" ht="12.75">
      <c r="A70">
        <v>19000</v>
      </c>
      <c r="B70" t="s">
        <v>6</v>
      </c>
      <c r="C70">
        <v>0</v>
      </c>
      <c r="D70">
        <v>0</v>
      </c>
      <c r="E70">
        <v>0</v>
      </c>
      <c r="G70" s="14">
        <f t="shared" si="9"/>
        <v>0</v>
      </c>
      <c r="H70" s="12">
        <f t="shared" si="10"/>
        <v>0</v>
      </c>
      <c r="I70" s="12">
        <v>0</v>
      </c>
    </row>
    <row r="71" spans="1:9" ht="12.75">
      <c r="A71">
        <v>29000</v>
      </c>
      <c r="B71" t="s">
        <v>8</v>
      </c>
      <c r="C71">
        <v>0</v>
      </c>
      <c r="D71">
        <v>0</v>
      </c>
      <c r="E71">
        <v>0</v>
      </c>
      <c r="G71" s="14">
        <f t="shared" si="9"/>
        <v>0</v>
      </c>
      <c r="H71" s="12">
        <f t="shared" si="10"/>
        <v>0</v>
      </c>
      <c r="I71" s="12">
        <v>0</v>
      </c>
    </row>
    <row r="72" spans="1:9" ht="12.75">
      <c r="A72">
        <v>36010</v>
      </c>
      <c r="B72" t="s">
        <v>32</v>
      </c>
      <c r="C72">
        <v>0</v>
      </c>
      <c r="D72">
        <v>0</v>
      </c>
      <c r="E72">
        <v>0</v>
      </c>
      <c r="G72" s="14">
        <f t="shared" si="9"/>
        <v>0</v>
      </c>
      <c r="H72" s="12">
        <f t="shared" si="10"/>
        <v>0</v>
      </c>
      <c r="I72" s="12">
        <v>0</v>
      </c>
    </row>
    <row r="73" spans="1:9" ht="12.75">
      <c r="A73">
        <v>39903</v>
      </c>
      <c r="B73" t="s">
        <v>42</v>
      </c>
      <c r="C73">
        <v>0</v>
      </c>
      <c r="D73">
        <v>0</v>
      </c>
      <c r="E73">
        <v>0</v>
      </c>
      <c r="G73" s="14">
        <f t="shared" si="9"/>
        <v>0</v>
      </c>
      <c r="H73" s="12">
        <f t="shared" si="10"/>
        <v>0</v>
      </c>
      <c r="I73" s="12">
        <v>0</v>
      </c>
    </row>
    <row r="74" spans="1:9" ht="12.75">
      <c r="A74">
        <v>42001</v>
      </c>
      <c r="B74" t="s">
        <v>48</v>
      </c>
      <c r="C74">
        <v>0</v>
      </c>
      <c r="D74">
        <v>0</v>
      </c>
      <c r="E74">
        <v>0</v>
      </c>
      <c r="G74" s="14">
        <f t="shared" si="9"/>
        <v>0</v>
      </c>
      <c r="H74" s="12">
        <f t="shared" si="10"/>
        <v>0</v>
      </c>
      <c r="I74" s="12">
        <v>0</v>
      </c>
    </row>
    <row r="75" spans="1:9" ht="12.75">
      <c r="A75">
        <v>42002</v>
      </c>
      <c r="B75" t="s">
        <v>49</v>
      </c>
      <c r="C75">
        <v>0</v>
      </c>
      <c r="D75">
        <v>0</v>
      </c>
      <c r="E75">
        <v>0</v>
      </c>
      <c r="G75" s="14">
        <f t="shared" si="9"/>
        <v>0</v>
      </c>
      <c r="H75" s="12">
        <f t="shared" si="10"/>
        <v>0</v>
      </c>
      <c r="I75" s="12">
        <v>0</v>
      </c>
    </row>
    <row r="76" spans="1:9" ht="12.75">
      <c r="A76">
        <v>49000</v>
      </c>
      <c r="B76" t="s">
        <v>62</v>
      </c>
      <c r="C76">
        <v>0</v>
      </c>
      <c r="D76">
        <v>0</v>
      </c>
      <c r="E76">
        <v>0</v>
      </c>
      <c r="G76" s="14">
        <f t="shared" si="9"/>
        <v>0</v>
      </c>
      <c r="H76" s="12">
        <f t="shared" si="10"/>
        <v>0</v>
      </c>
      <c r="I76" s="12">
        <v>0</v>
      </c>
    </row>
    <row r="77" spans="1:9" ht="12.75">
      <c r="A77">
        <v>49200</v>
      </c>
      <c r="B77" t="s">
        <v>63</v>
      </c>
      <c r="C77">
        <v>0</v>
      </c>
      <c r="D77">
        <v>0</v>
      </c>
      <c r="E77">
        <v>0</v>
      </c>
      <c r="G77" s="14">
        <f t="shared" si="9"/>
        <v>0</v>
      </c>
      <c r="H77" s="12">
        <f t="shared" si="10"/>
        <v>0</v>
      </c>
      <c r="I77" s="12">
        <v>0</v>
      </c>
    </row>
    <row r="78" spans="1:9" ht="12.75">
      <c r="A78">
        <v>54900</v>
      </c>
      <c r="B78" t="s">
        <v>93</v>
      </c>
      <c r="C78">
        <v>0</v>
      </c>
      <c r="D78">
        <v>0</v>
      </c>
      <c r="E78">
        <v>0</v>
      </c>
      <c r="G78" s="14">
        <f t="shared" si="9"/>
        <v>0</v>
      </c>
      <c r="H78" s="12">
        <f t="shared" si="10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4">
        <f t="shared" si="9"/>
        <v>0</v>
      </c>
      <c r="H79" s="12">
        <f t="shared" si="10"/>
        <v>0</v>
      </c>
      <c r="I79" s="12">
        <v>0</v>
      </c>
    </row>
    <row r="80" spans="1:9" ht="12.75">
      <c r="A80">
        <v>55904</v>
      </c>
      <c r="B80" t="s">
        <v>70</v>
      </c>
      <c r="C80">
        <v>0</v>
      </c>
      <c r="D80">
        <v>0</v>
      </c>
      <c r="E80">
        <v>0</v>
      </c>
      <c r="G80" s="14">
        <f t="shared" si="9"/>
        <v>0</v>
      </c>
      <c r="H80" s="12">
        <f t="shared" si="10"/>
        <v>0</v>
      </c>
      <c r="I80" s="12">
        <v>0</v>
      </c>
    </row>
    <row r="81" spans="1:9" ht="12.75">
      <c r="A81">
        <v>60000</v>
      </c>
      <c r="B81" t="s">
        <v>71</v>
      </c>
      <c r="C81">
        <v>0</v>
      </c>
      <c r="D81">
        <v>0</v>
      </c>
      <c r="E81">
        <v>0</v>
      </c>
      <c r="G81" s="14">
        <f t="shared" si="9"/>
        <v>0</v>
      </c>
      <c r="H81" s="12">
        <f t="shared" si="10"/>
        <v>0</v>
      </c>
      <c r="I81" s="12">
        <v>0</v>
      </c>
    </row>
    <row r="82" spans="1:9" ht="12.75">
      <c r="A82">
        <v>60200</v>
      </c>
      <c r="B82" t="s">
        <v>72</v>
      </c>
      <c r="C82">
        <v>0</v>
      </c>
      <c r="D82">
        <v>0</v>
      </c>
      <c r="E82">
        <v>0</v>
      </c>
      <c r="G82" s="14">
        <f t="shared" si="9"/>
        <v>0</v>
      </c>
      <c r="H82" s="12">
        <f t="shared" si="10"/>
        <v>0</v>
      </c>
      <c r="I82" s="12">
        <v>0</v>
      </c>
    </row>
    <row r="83" spans="1:9" ht="12.75">
      <c r="A83">
        <v>60901</v>
      </c>
      <c r="B83" t="s">
        <v>75</v>
      </c>
      <c r="C83">
        <v>0</v>
      </c>
      <c r="D83">
        <v>0</v>
      </c>
      <c r="E83">
        <v>0</v>
      </c>
      <c r="G83" s="14">
        <f t="shared" si="9"/>
        <v>0</v>
      </c>
      <c r="H83" s="12">
        <f t="shared" si="10"/>
        <v>0</v>
      </c>
      <c r="I83" s="12">
        <v>0</v>
      </c>
    </row>
    <row r="84" spans="1:9" ht="12.75">
      <c r="A84">
        <v>61000</v>
      </c>
      <c r="B84" t="s">
        <v>76</v>
      </c>
      <c r="C84">
        <v>0</v>
      </c>
      <c r="D84">
        <v>0</v>
      </c>
      <c r="E84">
        <v>0</v>
      </c>
      <c r="G84" s="14">
        <f t="shared" si="9"/>
        <v>0</v>
      </c>
      <c r="H84" s="12">
        <f t="shared" si="10"/>
        <v>0</v>
      </c>
      <c r="I84" s="12">
        <v>0</v>
      </c>
    </row>
    <row r="85" spans="1:9" ht="12.75">
      <c r="A85">
        <v>61900</v>
      </c>
      <c r="B85" t="s">
        <v>77</v>
      </c>
      <c r="C85">
        <v>0</v>
      </c>
      <c r="D85">
        <v>0</v>
      </c>
      <c r="E85">
        <v>0</v>
      </c>
      <c r="G85" s="14">
        <f t="shared" si="9"/>
        <v>0</v>
      </c>
      <c r="H85" s="12">
        <f t="shared" si="10"/>
        <v>0</v>
      </c>
      <c r="I85" s="12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14">
        <f t="shared" si="9"/>
        <v>0</v>
      </c>
      <c r="H86" s="12">
        <f t="shared" si="10"/>
        <v>0</v>
      </c>
      <c r="I86" s="12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14">
        <f t="shared" si="9"/>
        <v>0</v>
      </c>
      <c r="H87" s="12">
        <f t="shared" si="10"/>
        <v>0</v>
      </c>
      <c r="I87" s="12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14">
        <f t="shared" si="9"/>
        <v>0</v>
      </c>
      <c r="H88" s="12">
        <f t="shared" si="10"/>
        <v>0</v>
      </c>
      <c r="I88" s="12">
        <v>0</v>
      </c>
    </row>
    <row r="89" spans="1:9" ht="12.75">
      <c r="A89">
        <v>87000</v>
      </c>
      <c r="B89" t="s">
        <v>87</v>
      </c>
      <c r="C89">
        <v>0</v>
      </c>
      <c r="D89">
        <v>0</v>
      </c>
      <c r="E89">
        <v>0</v>
      </c>
      <c r="G89" s="14">
        <f t="shared" si="9"/>
        <v>0</v>
      </c>
      <c r="H89" s="12">
        <f t="shared" si="10"/>
        <v>0</v>
      </c>
      <c r="I89" s="12">
        <v>0</v>
      </c>
    </row>
    <row r="90" spans="1:9" ht="12.75">
      <c r="A90">
        <v>87001</v>
      </c>
      <c r="B90" t="s">
        <v>88</v>
      </c>
      <c r="C90">
        <v>0</v>
      </c>
      <c r="D90">
        <v>0</v>
      </c>
      <c r="E90">
        <v>0</v>
      </c>
      <c r="G90" s="14">
        <f t="shared" si="9"/>
        <v>0</v>
      </c>
      <c r="H90" s="12">
        <f t="shared" si="10"/>
        <v>0</v>
      </c>
      <c r="I90" s="12">
        <v>0</v>
      </c>
    </row>
    <row r="91" spans="1:9" ht="12.75">
      <c r="A91">
        <v>91001</v>
      </c>
      <c r="B91" t="s">
        <v>89</v>
      </c>
      <c r="C91">
        <v>0</v>
      </c>
      <c r="D91">
        <v>0</v>
      </c>
      <c r="E91">
        <v>0</v>
      </c>
      <c r="G91" s="14">
        <f t="shared" si="9"/>
        <v>0</v>
      </c>
      <c r="H91" s="12">
        <f t="shared" si="10"/>
        <v>0</v>
      </c>
      <c r="I91" s="12">
        <v>0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4">
        <f t="shared" si="9"/>
        <v>0</v>
      </c>
      <c r="H92" s="12">
        <f t="shared" si="10"/>
        <v>-0.026124564536164886</v>
      </c>
      <c r="I92" s="12">
        <f>E92/C92</f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4">
        <f t="shared" si="9"/>
        <v>0</v>
      </c>
      <c r="H93" s="12">
        <f t="shared" si="10"/>
        <v>-1.5246013535136886</v>
      </c>
      <c r="I93" s="12">
        <f>E93/C93</f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8">
        <f>SUM(G3:G93)</f>
        <v>1</v>
      </c>
      <c r="H94" s="9">
        <f>SUM(H3:H93)</f>
        <v>0.9999999999999982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77" sqref="H77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7">
        <f>D3/$D$94</f>
        <v>0.0008420231683610356</v>
      </c>
      <c r="H3" s="7">
        <f>E3/$E$94</f>
        <v>0</v>
      </c>
      <c r="I3" s="7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7">
        <f aca="true" t="shared" si="0" ref="G4:G67">D4/$D$94</f>
        <v>0.20957021079207996</v>
      </c>
      <c r="H4" s="7">
        <f aca="true" t="shared" si="1" ref="H4:H67">E4/$E$94</f>
        <v>0</v>
      </c>
      <c r="I4" s="7">
        <f aca="true" t="shared" si="2" ref="I4:I67"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7">
        <f t="shared" si="0"/>
        <v>0.05613487789073571</v>
      </c>
      <c r="H5" s="7">
        <f t="shared" si="1"/>
        <v>0.026124564536164886</v>
      </c>
      <c r="I5" s="7">
        <f t="shared" si="2"/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7">
        <f t="shared" si="0"/>
        <v>0.05800604048709356</v>
      </c>
      <c r="H6" s="7">
        <f t="shared" si="1"/>
        <v>0</v>
      </c>
      <c r="I6" s="7">
        <f t="shared" si="2"/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7">
        <f t="shared" si="0"/>
        <v>0.08981580462517713</v>
      </c>
      <c r="H7" s="7">
        <f t="shared" si="1"/>
        <v>0</v>
      </c>
      <c r="I7" s="7">
        <f t="shared" si="2"/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7">
        <f t="shared" si="0"/>
        <v>0</v>
      </c>
      <c r="H8" s="7">
        <f t="shared" si="1"/>
        <v>0</v>
      </c>
      <c r="I8" s="7">
        <v>0</v>
      </c>
    </row>
    <row r="9" spans="1:9" ht="12.75">
      <c r="A9">
        <v>28200</v>
      </c>
      <c r="B9" t="s">
        <v>7</v>
      </c>
      <c r="C9" s="1">
        <v>4500000</v>
      </c>
      <c r="D9" s="1">
        <v>4500000</v>
      </c>
      <c r="E9">
        <v>0</v>
      </c>
      <c r="G9" s="7">
        <f t="shared" si="0"/>
        <v>0.08420231683610356</v>
      </c>
      <c r="H9" s="7">
        <f t="shared" si="1"/>
        <v>0</v>
      </c>
      <c r="I9" s="7">
        <f t="shared" si="2"/>
        <v>0</v>
      </c>
    </row>
    <row r="10" spans="1:9" ht="12.75">
      <c r="A10">
        <v>29000</v>
      </c>
      <c r="B10" t="s">
        <v>8</v>
      </c>
      <c r="C10">
        <v>0</v>
      </c>
      <c r="D10">
        <v>0</v>
      </c>
      <c r="E10">
        <v>0</v>
      </c>
      <c r="G10" s="7">
        <f t="shared" si="0"/>
        <v>0</v>
      </c>
      <c r="H10" s="7">
        <f t="shared" si="1"/>
        <v>0</v>
      </c>
      <c r="I10" s="7">
        <v>0</v>
      </c>
    </row>
    <row r="11" spans="1:9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  <c r="G11" s="7">
        <f t="shared" si="0"/>
        <v>0.0015904882069041784</v>
      </c>
      <c r="H11" s="7">
        <f t="shared" si="1"/>
        <v>0.014368510494890687</v>
      </c>
      <c r="I11" s="7">
        <f t="shared" si="2"/>
        <v>1.8333333333333333</v>
      </c>
    </row>
    <row r="12" spans="1:9" ht="12.75">
      <c r="A12">
        <v>31001</v>
      </c>
      <c r="B12" t="s">
        <v>10</v>
      </c>
      <c r="C12" s="1">
        <v>23600</v>
      </c>
      <c r="D12" s="1">
        <v>23600</v>
      </c>
      <c r="E12">
        <v>0</v>
      </c>
      <c r="G12" s="7">
        <f t="shared" si="0"/>
        <v>0.00044159437274045424</v>
      </c>
      <c r="H12" s="7">
        <f t="shared" si="1"/>
        <v>0</v>
      </c>
      <c r="I12" s="7">
        <f t="shared" si="2"/>
        <v>0</v>
      </c>
    </row>
    <row r="13" spans="1:9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  <c r="G13" s="7">
        <f t="shared" si="0"/>
        <v>0.0018711625963578568</v>
      </c>
      <c r="H13" s="7">
        <f t="shared" si="1"/>
        <v>0</v>
      </c>
      <c r="I13" s="7">
        <f t="shared" si="2"/>
        <v>0</v>
      </c>
    </row>
    <row r="14" spans="1:9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  <c r="G14" s="7">
        <f t="shared" si="0"/>
        <v>0.002432511375265214</v>
      </c>
      <c r="H14" s="7">
        <f t="shared" si="1"/>
        <v>0</v>
      </c>
      <c r="I14" s="7">
        <f t="shared" si="2"/>
        <v>0</v>
      </c>
    </row>
    <row r="15" spans="1:9" ht="12.75">
      <c r="A15">
        <v>31004</v>
      </c>
      <c r="B15" t="s">
        <v>13</v>
      </c>
      <c r="C15" s="1">
        <v>90000</v>
      </c>
      <c r="D15" s="1">
        <v>90000</v>
      </c>
      <c r="E15">
        <v>0</v>
      </c>
      <c r="G15" s="7">
        <f t="shared" si="0"/>
        <v>0.0016840463367220713</v>
      </c>
      <c r="H15" s="7">
        <f t="shared" si="1"/>
        <v>0</v>
      </c>
      <c r="I15" s="7">
        <f t="shared" si="2"/>
        <v>0</v>
      </c>
    </row>
    <row r="16" spans="1:9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  <c r="G16" s="7">
        <f t="shared" si="0"/>
        <v>0.014969300770862854</v>
      </c>
      <c r="H16" s="7">
        <f t="shared" si="1"/>
        <v>0.05224912907232977</v>
      </c>
      <c r="I16" s="7">
        <f t="shared" si="2"/>
        <v>0.3333333333333333</v>
      </c>
    </row>
    <row r="17" spans="1:9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  <c r="G17" s="7">
        <f t="shared" si="0"/>
        <v>0.008420231683610356</v>
      </c>
      <c r="H17" s="7">
        <f t="shared" si="1"/>
        <v>0.013062282268082443</v>
      </c>
      <c r="I17" s="7">
        <f t="shared" si="2"/>
        <v>0.125</v>
      </c>
    </row>
    <row r="18" spans="1:9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  <c r="G18" s="7">
        <f t="shared" si="0"/>
        <v>0.014969300770862854</v>
      </c>
      <c r="H18" s="7">
        <f t="shared" si="1"/>
        <v>0</v>
      </c>
      <c r="I18" s="7">
        <f t="shared" si="2"/>
        <v>0</v>
      </c>
    </row>
    <row r="19" spans="1:9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  <c r="G19" s="7">
        <f t="shared" si="0"/>
        <v>0.0002806743894536785</v>
      </c>
      <c r="H19" s="7">
        <f t="shared" si="1"/>
        <v>-0.0013062282268082443</v>
      </c>
      <c r="I19" s="7">
        <f t="shared" si="2"/>
        <v>-0.25</v>
      </c>
    </row>
    <row r="20" spans="1:9" ht="12.75">
      <c r="A20">
        <v>31009</v>
      </c>
      <c r="B20" t="s">
        <v>18</v>
      </c>
      <c r="C20" s="1">
        <v>25000</v>
      </c>
      <c r="D20" s="1">
        <v>25000</v>
      </c>
      <c r="E20">
        <v>0</v>
      </c>
      <c r="G20" s="7">
        <f t="shared" si="0"/>
        <v>0.0004677906490894642</v>
      </c>
      <c r="H20" s="7">
        <f t="shared" si="1"/>
        <v>0</v>
      </c>
      <c r="I20" s="7">
        <f t="shared" si="2"/>
        <v>0</v>
      </c>
    </row>
    <row r="21" spans="1:9" ht="12.75">
      <c r="A21">
        <v>31010</v>
      </c>
      <c r="B21" t="s">
        <v>19</v>
      </c>
      <c r="C21" s="1">
        <v>6000</v>
      </c>
      <c r="D21" s="1">
        <v>6000</v>
      </c>
      <c r="E21">
        <v>0</v>
      </c>
      <c r="G21" s="7">
        <f t="shared" si="0"/>
        <v>0.00011226975578147142</v>
      </c>
      <c r="H21" s="7">
        <f t="shared" si="1"/>
        <v>0</v>
      </c>
      <c r="I21" s="7">
        <f t="shared" si="2"/>
        <v>0</v>
      </c>
    </row>
    <row r="22" spans="1:9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  <c r="G22" s="7">
        <f t="shared" si="0"/>
        <v>0.007484650385431427</v>
      </c>
      <c r="H22" s="7">
        <f t="shared" si="1"/>
        <v>0</v>
      </c>
      <c r="I22" s="7">
        <f t="shared" si="2"/>
        <v>0</v>
      </c>
    </row>
    <row r="23" spans="1:9" ht="12.75">
      <c r="A23">
        <v>31102</v>
      </c>
      <c r="B23" t="s">
        <v>21</v>
      </c>
      <c r="C23" s="1">
        <v>9000</v>
      </c>
      <c r="D23" s="1">
        <v>9000</v>
      </c>
      <c r="E23">
        <v>0</v>
      </c>
      <c r="G23" s="7">
        <f t="shared" si="0"/>
        <v>0.0001684046336722071</v>
      </c>
      <c r="H23" s="7">
        <f t="shared" si="1"/>
        <v>0</v>
      </c>
      <c r="I23" s="7">
        <f t="shared" si="2"/>
        <v>0</v>
      </c>
    </row>
    <row r="24" spans="1:9" ht="12.75">
      <c r="A24">
        <v>31103</v>
      </c>
      <c r="B24" t="s">
        <v>22</v>
      </c>
      <c r="C24">
        <v>500</v>
      </c>
      <c r="D24">
        <v>500</v>
      </c>
      <c r="E24">
        <v>0</v>
      </c>
      <c r="G24" s="7">
        <f t="shared" si="0"/>
        <v>9.355812981789285E-06</v>
      </c>
      <c r="H24" s="7">
        <f t="shared" si="1"/>
        <v>0</v>
      </c>
      <c r="I24" s="7">
        <f t="shared" si="2"/>
        <v>0</v>
      </c>
    </row>
    <row r="25" spans="1:9" ht="12.75">
      <c r="A25">
        <v>31104</v>
      </c>
      <c r="B25" t="s">
        <v>23</v>
      </c>
      <c r="C25" s="1">
        <v>30000</v>
      </c>
      <c r="D25" s="1">
        <v>30000</v>
      </c>
      <c r="E25">
        <v>0</v>
      </c>
      <c r="G25" s="7">
        <f t="shared" si="0"/>
        <v>0.000561348778907357</v>
      </c>
      <c r="H25" s="7">
        <f t="shared" si="1"/>
        <v>0</v>
      </c>
      <c r="I25" s="7">
        <f t="shared" si="2"/>
        <v>0</v>
      </c>
    </row>
    <row r="26" spans="1:9" ht="12.75">
      <c r="A26">
        <v>31105</v>
      </c>
      <c r="B26" t="s">
        <v>24</v>
      </c>
      <c r="C26" s="1">
        <v>45000</v>
      </c>
      <c r="D26" s="1">
        <v>45000</v>
      </c>
      <c r="E26">
        <v>0</v>
      </c>
      <c r="G26" s="7">
        <f t="shared" si="0"/>
        <v>0.0008420231683610356</v>
      </c>
      <c r="H26" s="7">
        <f t="shared" si="1"/>
        <v>0</v>
      </c>
      <c r="I26" s="7">
        <f t="shared" si="2"/>
        <v>0</v>
      </c>
    </row>
    <row r="27" spans="1:9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  <c r="G27" s="7">
        <f t="shared" si="0"/>
        <v>0.0018711625963578568</v>
      </c>
      <c r="H27" s="7">
        <f t="shared" si="1"/>
        <v>0.0026124564536164885</v>
      </c>
      <c r="I27" s="7">
        <f t="shared" si="2"/>
        <v>0.1111111111111111</v>
      </c>
    </row>
    <row r="28" spans="1:9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  <c r="G28" s="7">
        <f t="shared" si="0"/>
        <v>0.01871162596357857</v>
      </c>
      <c r="H28" s="7">
        <f t="shared" si="1"/>
        <v>0</v>
      </c>
      <c r="I28" s="7">
        <f t="shared" si="2"/>
        <v>0</v>
      </c>
    </row>
    <row r="29" spans="1:9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  <c r="G29" s="7">
        <f t="shared" si="0"/>
        <v>0.07484650385431428</v>
      </c>
      <c r="H29" s="7">
        <f t="shared" si="1"/>
        <v>0.8033303594870702</v>
      </c>
      <c r="I29" s="7">
        <f t="shared" si="2"/>
        <v>3.324324324324324</v>
      </c>
    </row>
    <row r="30" spans="1:9" ht="12.75">
      <c r="A30">
        <v>34001</v>
      </c>
      <c r="B30" t="s">
        <v>28</v>
      </c>
      <c r="C30" s="1">
        <v>10000</v>
      </c>
      <c r="D30" s="1">
        <v>10000</v>
      </c>
      <c r="E30">
        <v>0</v>
      </c>
      <c r="G30" s="7">
        <f t="shared" si="0"/>
        <v>0.0001871162596357857</v>
      </c>
      <c r="H30" s="7">
        <f t="shared" si="1"/>
        <v>0</v>
      </c>
      <c r="I30" s="7">
        <f t="shared" si="2"/>
        <v>0</v>
      </c>
    </row>
    <row r="31" spans="1:9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  <c r="G31" s="7">
        <f t="shared" si="0"/>
        <v>0.0018711625963578568</v>
      </c>
      <c r="H31" s="7">
        <f t="shared" si="1"/>
        <v>0.026124564536164886</v>
      </c>
      <c r="I31" s="7">
        <v>0</v>
      </c>
    </row>
    <row r="32" spans="1:9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  <c r="G32" s="7">
        <f t="shared" si="0"/>
        <v>0.0018711625963578568</v>
      </c>
      <c r="H32" s="7">
        <f t="shared" si="1"/>
        <v>0</v>
      </c>
      <c r="I32" s="7">
        <f t="shared" si="2"/>
        <v>0</v>
      </c>
    </row>
    <row r="33" spans="1:9" ht="12.75">
      <c r="A33">
        <v>35002</v>
      </c>
      <c r="B33" t="s">
        <v>31</v>
      </c>
      <c r="C33" s="1">
        <v>10000</v>
      </c>
      <c r="D33" s="1">
        <v>10000</v>
      </c>
      <c r="E33">
        <v>0</v>
      </c>
      <c r="G33" s="7">
        <f t="shared" si="0"/>
        <v>0.0001871162596357857</v>
      </c>
      <c r="H33" s="7">
        <f t="shared" si="1"/>
        <v>0</v>
      </c>
      <c r="I33" s="7">
        <f t="shared" si="2"/>
        <v>0</v>
      </c>
    </row>
    <row r="34" spans="1:9" ht="12.75">
      <c r="A34">
        <v>36010</v>
      </c>
      <c r="B34" t="s">
        <v>32</v>
      </c>
      <c r="C34">
        <v>0</v>
      </c>
      <c r="D34">
        <v>0</v>
      </c>
      <c r="E34">
        <v>0</v>
      </c>
      <c r="G34" s="7">
        <f t="shared" si="0"/>
        <v>0</v>
      </c>
      <c r="H34" s="7">
        <f t="shared" si="1"/>
        <v>0</v>
      </c>
      <c r="I34" s="7">
        <v>0</v>
      </c>
    </row>
    <row r="35" spans="1:9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7">
        <f t="shared" si="0"/>
        <v>0.000561348778907357</v>
      </c>
      <c r="H35" s="7">
        <f t="shared" si="1"/>
        <v>0</v>
      </c>
      <c r="I35" s="7">
        <f t="shared" si="2"/>
        <v>0</v>
      </c>
    </row>
    <row r="36" spans="1:9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  <c r="G36" s="7">
        <f t="shared" si="0"/>
        <v>0.00044223056802321587</v>
      </c>
      <c r="H36" s="7">
        <f t="shared" si="1"/>
        <v>0.004868051355668965</v>
      </c>
      <c r="I36" s="7">
        <f t="shared" si="2"/>
        <v>3.7268</v>
      </c>
    </row>
    <row r="37" spans="1:9" ht="12.75">
      <c r="A37">
        <v>38101</v>
      </c>
      <c r="B37" t="s">
        <v>35</v>
      </c>
      <c r="C37" s="1">
        <v>1000</v>
      </c>
      <c r="D37" s="1">
        <v>1000</v>
      </c>
      <c r="E37">
        <v>0</v>
      </c>
      <c r="G37" s="7">
        <f t="shared" si="0"/>
        <v>1.871162596357857E-05</v>
      </c>
      <c r="H37" s="7">
        <f t="shared" si="1"/>
        <v>0</v>
      </c>
      <c r="I37" s="7">
        <f t="shared" si="2"/>
        <v>0</v>
      </c>
    </row>
    <row r="38" spans="1:9" ht="12.75">
      <c r="A38">
        <v>38102</v>
      </c>
      <c r="B38" t="s">
        <v>36</v>
      </c>
      <c r="C38" s="1">
        <v>1000</v>
      </c>
      <c r="D38" s="1">
        <v>1000</v>
      </c>
      <c r="E38">
        <v>0</v>
      </c>
      <c r="G38" s="7">
        <f t="shared" si="0"/>
        <v>1.871162596357857E-05</v>
      </c>
      <c r="H38" s="7">
        <f t="shared" si="1"/>
        <v>0</v>
      </c>
      <c r="I38" s="7">
        <f t="shared" si="2"/>
        <v>0</v>
      </c>
    </row>
    <row r="39" spans="1:9" ht="12.75">
      <c r="A39">
        <v>38104</v>
      </c>
      <c r="B39" t="s">
        <v>37</v>
      </c>
      <c r="C39">
        <v>0</v>
      </c>
      <c r="D39" s="1">
        <v>1000</v>
      </c>
      <c r="E39" s="1">
        <v>1000</v>
      </c>
      <c r="G39" s="7">
        <f t="shared" si="0"/>
        <v>1.871162596357857E-05</v>
      </c>
      <c r="H39" s="7">
        <f t="shared" si="1"/>
        <v>0.00026124564536164884</v>
      </c>
      <c r="I39" s="7">
        <v>0</v>
      </c>
    </row>
    <row r="40" spans="1:9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  <c r="G40" s="7">
        <f t="shared" si="0"/>
        <v>0.014969300770862854</v>
      </c>
      <c r="H40" s="7">
        <f t="shared" si="1"/>
        <v>-0.05224912907232977</v>
      </c>
      <c r="I40" s="7">
        <f t="shared" si="2"/>
        <v>-0.2</v>
      </c>
    </row>
    <row r="41" spans="1:9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  <c r="G41" s="7">
        <f t="shared" si="0"/>
        <v>0.008420231683610356</v>
      </c>
      <c r="H41" s="7">
        <f t="shared" si="1"/>
        <v>0</v>
      </c>
      <c r="I41" s="7">
        <f t="shared" si="2"/>
        <v>0</v>
      </c>
    </row>
    <row r="42" spans="1:9" ht="12.75">
      <c r="A42">
        <v>39300</v>
      </c>
      <c r="B42" t="s">
        <v>39</v>
      </c>
      <c r="C42" s="1">
        <v>30000</v>
      </c>
      <c r="D42" s="1">
        <v>30000</v>
      </c>
      <c r="E42">
        <v>0</v>
      </c>
      <c r="G42" s="7">
        <f t="shared" si="0"/>
        <v>0.000561348778907357</v>
      </c>
      <c r="H42" s="7">
        <f t="shared" si="1"/>
        <v>0</v>
      </c>
      <c r="I42" s="7">
        <f t="shared" si="2"/>
        <v>0</v>
      </c>
    </row>
    <row r="43" spans="1:9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  <c r="G43" s="7">
        <f t="shared" si="0"/>
        <v>0.0018711625963578568</v>
      </c>
      <c r="H43" s="7">
        <f t="shared" si="1"/>
        <v>0</v>
      </c>
      <c r="I43" s="7">
        <f t="shared" si="2"/>
        <v>0</v>
      </c>
    </row>
    <row r="44" spans="1:9" ht="12.75">
      <c r="A44">
        <v>39902</v>
      </c>
      <c r="B44" t="s">
        <v>41</v>
      </c>
      <c r="C44" s="1">
        <v>1000</v>
      </c>
      <c r="D44" s="1">
        <v>1000</v>
      </c>
      <c r="E44">
        <v>0</v>
      </c>
      <c r="G44" s="7">
        <f t="shared" si="0"/>
        <v>1.871162596357857E-05</v>
      </c>
      <c r="H44" s="7">
        <f t="shared" si="1"/>
        <v>0</v>
      </c>
      <c r="I44" s="7">
        <f t="shared" si="2"/>
        <v>0</v>
      </c>
    </row>
    <row r="45" spans="1:9" ht="12.75">
      <c r="A45">
        <v>39903</v>
      </c>
      <c r="B45" t="s">
        <v>42</v>
      </c>
      <c r="C45">
        <v>0</v>
      </c>
      <c r="D45">
        <v>0</v>
      </c>
      <c r="E45">
        <v>0</v>
      </c>
      <c r="G45" s="7">
        <f t="shared" si="0"/>
        <v>0</v>
      </c>
      <c r="H45" s="7">
        <f t="shared" si="1"/>
        <v>0</v>
      </c>
      <c r="I45" s="7">
        <v>0</v>
      </c>
    </row>
    <row r="46" spans="1:9" ht="12.75">
      <c r="A46">
        <v>39904</v>
      </c>
      <c r="B46" t="s">
        <v>43</v>
      </c>
      <c r="C46" s="1">
        <v>1000</v>
      </c>
      <c r="D46" s="1">
        <v>1000</v>
      </c>
      <c r="E46">
        <v>0</v>
      </c>
      <c r="G46" s="7">
        <f t="shared" si="0"/>
        <v>1.871162596357857E-05</v>
      </c>
      <c r="H46" s="7">
        <f t="shared" si="1"/>
        <v>0</v>
      </c>
      <c r="I46" s="7">
        <f t="shared" si="2"/>
        <v>0</v>
      </c>
    </row>
    <row r="47" spans="1:9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  <c r="G47" s="7">
        <f t="shared" si="0"/>
        <v>0.0001871162596357857</v>
      </c>
      <c r="H47" s="7">
        <f t="shared" si="1"/>
        <v>-0.005224912907232977</v>
      </c>
      <c r="I47" s="7">
        <f t="shared" si="2"/>
        <v>-0.6666666666666666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7">
        <f t="shared" si="0"/>
        <v>0.0003742325192715714</v>
      </c>
      <c r="H48" s="7">
        <f t="shared" si="1"/>
        <v>0.0026124564536164885</v>
      </c>
      <c r="I48" s="7">
        <f t="shared" si="2"/>
        <v>1</v>
      </c>
    </row>
    <row r="49" spans="1:9" ht="12.75">
      <c r="A49">
        <v>39908</v>
      </c>
      <c r="B49" t="s">
        <v>46</v>
      </c>
      <c r="C49" s="1">
        <v>1000</v>
      </c>
      <c r="D49" s="1">
        <v>1000</v>
      </c>
      <c r="E49">
        <v>0</v>
      </c>
      <c r="G49" s="7">
        <f t="shared" si="0"/>
        <v>1.871162596357857E-05</v>
      </c>
      <c r="H49" s="7">
        <f t="shared" si="1"/>
        <v>0</v>
      </c>
      <c r="I49" s="7">
        <f t="shared" si="2"/>
        <v>0</v>
      </c>
    </row>
    <row r="50" spans="1:9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  <c r="G50" s="7">
        <f t="shared" si="0"/>
        <v>0.1777604466539964</v>
      </c>
      <c r="H50" s="7">
        <f t="shared" si="1"/>
        <v>0.07636340836743677</v>
      </c>
      <c r="I50" s="7">
        <f t="shared" si="2"/>
        <v>0.03174573006599372</v>
      </c>
    </row>
    <row r="51" spans="1:9" ht="12.75">
      <c r="A51">
        <v>42001</v>
      </c>
      <c r="B51" t="s">
        <v>48</v>
      </c>
      <c r="C51">
        <v>0</v>
      </c>
      <c r="D51">
        <v>0</v>
      </c>
      <c r="E51">
        <v>0</v>
      </c>
      <c r="G51" s="7">
        <f t="shared" si="0"/>
        <v>0</v>
      </c>
      <c r="H51" s="7">
        <f t="shared" si="1"/>
        <v>0</v>
      </c>
      <c r="I51" s="7">
        <v>0</v>
      </c>
    </row>
    <row r="52" spans="1:9" ht="12.75">
      <c r="A52">
        <v>42002</v>
      </c>
      <c r="B52" t="s">
        <v>49</v>
      </c>
      <c r="C52">
        <v>0</v>
      </c>
      <c r="D52">
        <v>0</v>
      </c>
      <c r="E52">
        <v>0</v>
      </c>
      <c r="G52" s="7">
        <f t="shared" si="0"/>
        <v>0</v>
      </c>
      <c r="H52" s="7">
        <f t="shared" si="1"/>
        <v>0</v>
      </c>
      <c r="I52" s="7">
        <v>0</v>
      </c>
    </row>
    <row r="53" spans="1:9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  <c r="G53" s="7">
        <f t="shared" si="0"/>
        <v>0.0037423251927157135</v>
      </c>
      <c r="H53" s="7">
        <f t="shared" si="1"/>
        <v>-0.0013062282268082443</v>
      </c>
      <c r="I53" s="7">
        <f t="shared" si="2"/>
        <v>-0.024390243902439025</v>
      </c>
    </row>
    <row r="54" spans="1:9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  <c r="G54" s="7">
        <f t="shared" si="0"/>
        <v>0.005052139010166213</v>
      </c>
      <c r="H54" s="7">
        <f t="shared" si="1"/>
        <v>0.0026124564536164885</v>
      </c>
      <c r="I54" s="7">
        <f t="shared" si="2"/>
        <v>0.038461538461538464</v>
      </c>
    </row>
    <row r="55" spans="1:9" ht="12.75">
      <c r="A55">
        <v>45502</v>
      </c>
      <c r="B55" t="s">
        <v>52</v>
      </c>
      <c r="C55" s="1">
        <v>14000</v>
      </c>
      <c r="D55" s="1">
        <v>14000</v>
      </c>
      <c r="E55">
        <v>0</v>
      </c>
      <c r="G55" s="7">
        <f t="shared" si="0"/>
        <v>0.00026196276349009994</v>
      </c>
      <c r="H55" s="7">
        <f t="shared" si="1"/>
        <v>0</v>
      </c>
      <c r="I55" s="7">
        <f t="shared" si="2"/>
        <v>0</v>
      </c>
    </row>
    <row r="56" spans="1:9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  <c r="G56" s="7">
        <f t="shared" si="0"/>
        <v>0.001216255687632607</v>
      </c>
      <c r="H56" s="7">
        <f t="shared" si="1"/>
        <v>0.0010449825814465954</v>
      </c>
      <c r="I56" s="7">
        <f t="shared" si="2"/>
        <v>0.06557377049180328</v>
      </c>
    </row>
    <row r="57" spans="1:9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  <c r="G57" s="7">
        <f t="shared" si="0"/>
        <v>0.002993860154172571</v>
      </c>
      <c r="H57" s="7">
        <f t="shared" si="1"/>
        <v>0.02089965162893191</v>
      </c>
      <c r="I57" s="7">
        <f t="shared" si="2"/>
        <v>1</v>
      </c>
    </row>
    <row r="58" spans="1:9" ht="12.75">
      <c r="A58">
        <v>45506</v>
      </c>
      <c r="B58" t="s">
        <v>55</v>
      </c>
      <c r="C58">
        <v>0</v>
      </c>
      <c r="D58" s="1">
        <v>30000</v>
      </c>
      <c r="E58" s="1">
        <v>30000</v>
      </c>
      <c r="G58" s="7">
        <f t="shared" si="0"/>
        <v>0.000561348778907357</v>
      </c>
      <c r="H58" s="7">
        <f t="shared" si="1"/>
        <v>0.007837369360849465</v>
      </c>
      <c r="I58" s="7">
        <v>0</v>
      </c>
    </row>
    <row r="59" spans="1:9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  <c r="G59" s="7">
        <f t="shared" si="0"/>
        <v>0.0021518369858115356</v>
      </c>
      <c r="H59" s="7">
        <f t="shared" si="1"/>
        <v>0.023512108082548396</v>
      </c>
      <c r="I59" s="7">
        <f t="shared" si="2"/>
        <v>3.6</v>
      </c>
    </row>
    <row r="60" spans="1:9" ht="12.75">
      <c r="A60">
        <v>45512</v>
      </c>
      <c r="B60" t="s">
        <v>57</v>
      </c>
      <c r="C60" s="1">
        <v>15000</v>
      </c>
      <c r="D60" s="1">
        <v>15000</v>
      </c>
      <c r="E60">
        <v>0</v>
      </c>
      <c r="G60" s="7">
        <f t="shared" si="0"/>
        <v>0.0002806743894536785</v>
      </c>
      <c r="H60" s="7">
        <f t="shared" si="1"/>
        <v>0</v>
      </c>
      <c r="I60" s="7">
        <f t="shared" si="2"/>
        <v>0</v>
      </c>
    </row>
    <row r="61" spans="1:9" ht="12.75">
      <c r="A61">
        <v>45514</v>
      </c>
      <c r="B61" t="s">
        <v>58</v>
      </c>
      <c r="C61" s="1">
        <v>2800</v>
      </c>
      <c r="D61" s="1">
        <v>2800</v>
      </c>
      <c r="E61">
        <v>0</v>
      </c>
      <c r="G61" s="7">
        <f t="shared" si="0"/>
        <v>5.239255269801999E-05</v>
      </c>
      <c r="H61" s="7">
        <f t="shared" si="1"/>
        <v>0</v>
      </c>
      <c r="I61" s="7">
        <f t="shared" si="2"/>
        <v>0</v>
      </c>
    </row>
    <row r="62" spans="1:9" ht="12.75">
      <c r="A62">
        <v>46200</v>
      </c>
      <c r="B62" t="s">
        <v>59</v>
      </c>
      <c r="C62" s="1">
        <v>1000</v>
      </c>
      <c r="D62" s="1">
        <v>1000</v>
      </c>
      <c r="E62">
        <v>0</v>
      </c>
      <c r="G62" s="7">
        <f t="shared" si="0"/>
        <v>1.871162596357857E-05</v>
      </c>
      <c r="H62" s="7">
        <f t="shared" si="1"/>
        <v>0</v>
      </c>
      <c r="I62" s="7">
        <f t="shared" si="2"/>
        <v>0</v>
      </c>
    </row>
    <row r="63" spans="1:9" ht="12.75">
      <c r="A63">
        <v>46201</v>
      </c>
      <c r="B63" t="s">
        <v>60</v>
      </c>
      <c r="C63" s="1">
        <v>1000</v>
      </c>
      <c r="D63" s="1">
        <v>1000</v>
      </c>
      <c r="E63">
        <v>0</v>
      </c>
      <c r="G63" s="7">
        <f t="shared" si="0"/>
        <v>1.871162596357857E-05</v>
      </c>
      <c r="H63" s="7">
        <f t="shared" si="1"/>
        <v>0</v>
      </c>
      <c r="I63" s="7">
        <f t="shared" si="2"/>
        <v>0</v>
      </c>
    </row>
    <row r="64" spans="1:9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  <c r="G64" s="7">
        <f t="shared" si="0"/>
        <v>0.0018711625963578568</v>
      </c>
      <c r="H64" s="7">
        <f t="shared" si="1"/>
        <v>0</v>
      </c>
      <c r="I64" s="7">
        <f t="shared" si="2"/>
        <v>0</v>
      </c>
    </row>
    <row r="65" spans="1:9" ht="12.75">
      <c r="A65">
        <v>49000</v>
      </c>
      <c r="B65" t="s">
        <v>62</v>
      </c>
      <c r="C65">
        <v>0</v>
      </c>
      <c r="D65">
        <v>0</v>
      </c>
      <c r="E65">
        <v>0</v>
      </c>
      <c r="G65" s="7">
        <f t="shared" si="0"/>
        <v>0</v>
      </c>
      <c r="H65" s="7">
        <f t="shared" si="1"/>
        <v>0</v>
      </c>
      <c r="I65" s="7">
        <v>0</v>
      </c>
    </row>
    <row r="66" spans="1:9" ht="12.75">
      <c r="A66">
        <v>49200</v>
      </c>
      <c r="B66" t="s">
        <v>63</v>
      </c>
      <c r="C66">
        <v>0</v>
      </c>
      <c r="D66">
        <v>0</v>
      </c>
      <c r="E66">
        <v>0</v>
      </c>
      <c r="G66" s="7">
        <f t="shared" si="0"/>
        <v>0</v>
      </c>
      <c r="H66" s="7">
        <f t="shared" si="1"/>
        <v>0</v>
      </c>
      <c r="I66" s="7">
        <v>0</v>
      </c>
    </row>
    <row r="67" spans="1:9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  <c r="G67" s="7">
        <f t="shared" si="0"/>
        <v>0.0018711625963578568</v>
      </c>
      <c r="H67" s="7">
        <f t="shared" si="1"/>
        <v>0</v>
      </c>
      <c r="I67" s="7">
        <f t="shared" si="2"/>
        <v>0</v>
      </c>
    </row>
    <row r="68" spans="1:9" ht="12.75">
      <c r="A68">
        <v>54000</v>
      </c>
      <c r="B68" t="s">
        <v>65</v>
      </c>
      <c r="C68" s="1">
        <v>3900</v>
      </c>
      <c r="D68" s="1">
        <v>3900</v>
      </c>
      <c r="E68">
        <v>0</v>
      </c>
      <c r="G68" s="7">
        <f aca="true" t="shared" si="3" ref="G68:G93">D68/$D$94</f>
        <v>7.297534125795642E-05</v>
      </c>
      <c r="H68" s="7">
        <f aca="true" t="shared" si="4" ref="H68:H93">E68/$E$94</f>
        <v>0</v>
      </c>
      <c r="I68" s="7">
        <f>E68/C68</f>
        <v>0</v>
      </c>
    </row>
    <row r="69" spans="1:9" ht="12.75">
      <c r="A69">
        <v>54900</v>
      </c>
      <c r="B69" t="s">
        <v>93</v>
      </c>
      <c r="C69">
        <v>0</v>
      </c>
      <c r="D69">
        <v>0</v>
      </c>
      <c r="E69">
        <v>0</v>
      </c>
      <c r="G69" s="7">
        <f t="shared" si="3"/>
        <v>0</v>
      </c>
      <c r="H69" s="7">
        <f t="shared" si="4"/>
        <v>0</v>
      </c>
      <c r="I69" s="7">
        <v>0</v>
      </c>
    </row>
    <row r="70" spans="1:9" ht="12.75">
      <c r="A70">
        <v>55000</v>
      </c>
      <c r="B70" t="s">
        <v>66</v>
      </c>
      <c r="C70" s="1">
        <v>45000</v>
      </c>
      <c r="D70" s="1">
        <v>45000</v>
      </c>
      <c r="E70">
        <v>0</v>
      </c>
      <c r="G70" s="7">
        <f t="shared" si="3"/>
        <v>0.0008420231683610356</v>
      </c>
      <c r="H70" s="7">
        <f t="shared" si="4"/>
        <v>0</v>
      </c>
      <c r="I70" s="7">
        <v>0</v>
      </c>
    </row>
    <row r="71" spans="1:9" ht="12.75">
      <c r="A71">
        <v>55201</v>
      </c>
      <c r="B71" t="s">
        <v>67</v>
      </c>
      <c r="C71">
        <v>0</v>
      </c>
      <c r="D71">
        <v>0</v>
      </c>
      <c r="E71">
        <v>0</v>
      </c>
      <c r="G71" s="7">
        <f t="shared" si="3"/>
        <v>0</v>
      </c>
      <c r="H71" s="7">
        <f t="shared" si="4"/>
        <v>0</v>
      </c>
      <c r="I71" s="7">
        <v>0</v>
      </c>
    </row>
    <row r="72" spans="1:9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  <c r="G72" s="7">
        <f t="shared" si="3"/>
        <v>0.00757820851524932</v>
      </c>
      <c r="H72" s="7">
        <f t="shared" si="4"/>
        <v>0.02089965162893191</v>
      </c>
      <c r="I72" s="7">
        <f>E72/C72</f>
        <v>0.24615384615384617</v>
      </c>
    </row>
    <row r="73" spans="1:9" ht="12.75">
      <c r="A73">
        <v>55901</v>
      </c>
      <c r="B73" t="s">
        <v>69</v>
      </c>
      <c r="C73" s="1">
        <v>1000</v>
      </c>
      <c r="D73" s="1">
        <v>1000</v>
      </c>
      <c r="E73">
        <v>0</v>
      </c>
      <c r="G73" s="7">
        <f t="shared" si="3"/>
        <v>1.871162596357857E-05</v>
      </c>
      <c r="H73" s="7">
        <f t="shared" si="4"/>
        <v>0</v>
      </c>
      <c r="I73" s="7">
        <f>E73/C73</f>
        <v>0</v>
      </c>
    </row>
    <row r="74" spans="1:9" ht="12.75">
      <c r="A74">
        <v>55904</v>
      </c>
      <c r="B74" t="s">
        <v>70</v>
      </c>
      <c r="C74">
        <v>0</v>
      </c>
      <c r="D74">
        <v>0</v>
      </c>
      <c r="E74">
        <v>0</v>
      </c>
      <c r="G74" s="7">
        <f t="shared" si="3"/>
        <v>0</v>
      </c>
      <c r="H74" s="7">
        <f t="shared" si="4"/>
        <v>0</v>
      </c>
      <c r="I74" s="7">
        <v>0</v>
      </c>
    </row>
    <row r="75" spans="1:9" ht="12.75">
      <c r="A75">
        <v>60000</v>
      </c>
      <c r="B75" t="s">
        <v>71</v>
      </c>
      <c r="C75">
        <v>0</v>
      </c>
      <c r="D75">
        <v>0</v>
      </c>
      <c r="E75">
        <v>0</v>
      </c>
      <c r="G75" s="7">
        <f t="shared" si="3"/>
        <v>0</v>
      </c>
      <c r="H75" s="7">
        <f t="shared" si="4"/>
        <v>0</v>
      </c>
      <c r="I75" s="7">
        <v>0</v>
      </c>
    </row>
    <row r="76" spans="1:9" ht="12.75">
      <c r="A76">
        <v>60200</v>
      </c>
      <c r="B76" t="s">
        <v>72</v>
      </c>
      <c r="C76">
        <v>0</v>
      </c>
      <c r="D76">
        <v>0</v>
      </c>
      <c r="E76">
        <v>0</v>
      </c>
      <c r="G76" s="7">
        <f t="shared" si="3"/>
        <v>0</v>
      </c>
      <c r="H76" s="7">
        <f t="shared" si="4"/>
        <v>0</v>
      </c>
      <c r="I76" s="7">
        <v>0</v>
      </c>
    </row>
    <row r="77" spans="1:9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  <c r="G77" s="7">
        <f t="shared" si="3"/>
        <v>0.10672737217105945</v>
      </c>
      <c r="H77" s="7">
        <f t="shared" si="4"/>
        <v>1.4900929120137727</v>
      </c>
      <c r="I77" s="7">
        <v>0</v>
      </c>
    </row>
    <row r="78" spans="1:9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  <c r="G78" s="7">
        <f t="shared" si="3"/>
        <v>0</v>
      </c>
      <c r="H78" s="7">
        <f t="shared" si="4"/>
        <v>-1.5246013535136884</v>
      </c>
      <c r="I78" s="7">
        <f>E78/C78</f>
        <v>-1</v>
      </c>
    </row>
    <row r="79" spans="1:9" ht="12.75">
      <c r="A79">
        <v>60901</v>
      </c>
      <c r="B79" t="s">
        <v>75</v>
      </c>
      <c r="C79">
        <v>0</v>
      </c>
      <c r="D79">
        <v>0</v>
      </c>
      <c r="E79">
        <v>0</v>
      </c>
      <c r="G79" s="7">
        <f t="shared" si="3"/>
        <v>0</v>
      </c>
      <c r="H79" s="7">
        <f t="shared" si="4"/>
        <v>0</v>
      </c>
      <c r="I79" s="7">
        <v>0</v>
      </c>
    </row>
    <row r="80" spans="1:9" ht="12.75">
      <c r="A80">
        <v>61000</v>
      </c>
      <c r="B80" t="s">
        <v>76</v>
      </c>
      <c r="C80">
        <v>0</v>
      </c>
      <c r="D80">
        <v>0</v>
      </c>
      <c r="E80">
        <v>0</v>
      </c>
      <c r="G80" s="7">
        <f t="shared" si="3"/>
        <v>0</v>
      </c>
      <c r="H80" s="7">
        <f t="shared" si="4"/>
        <v>0</v>
      </c>
      <c r="I80" s="7">
        <v>0</v>
      </c>
    </row>
    <row r="81" spans="1:9" ht="12.75">
      <c r="A81">
        <v>61900</v>
      </c>
      <c r="B81" t="s">
        <v>77</v>
      </c>
      <c r="C81">
        <v>0</v>
      </c>
      <c r="D81">
        <v>0</v>
      </c>
      <c r="E81">
        <v>0</v>
      </c>
      <c r="G81" s="7">
        <f t="shared" si="3"/>
        <v>0</v>
      </c>
      <c r="H81" s="7">
        <f t="shared" si="4"/>
        <v>0</v>
      </c>
      <c r="I81" s="7">
        <v>0</v>
      </c>
    </row>
    <row r="82" spans="1:9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  <c r="G82" s="7">
        <f t="shared" si="3"/>
        <v>0.001923106070032751</v>
      </c>
      <c r="H82" s="7">
        <f t="shared" si="4"/>
        <v>0.026849782447688823</v>
      </c>
      <c r="I82" s="7">
        <v>0</v>
      </c>
    </row>
    <row r="83" spans="1:9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  <c r="G83" s="7">
        <f t="shared" si="3"/>
        <v>0.0005482506407328521</v>
      </c>
      <c r="H83" s="7">
        <f t="shared" si="4"/>
        <v>-0.022155738979025893</v>
      </c>
      <c r="I83" s="7">
        <f>E83/C83</f>
        <v>-0.7432258735074566</v>
      </c>
    </row>
    <row r="84" spans="1:9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  <c r="G84" s="7">
        <f t="shared" si="3"/>
        <v>0</v>
      </c>
      <c r="H84" s="7">
        <f t="shared" si="4"/>
        <v>-0.026124564536164886</v>
      </c>
      <c r="I84" s="7">
        <f>E84/C84</f>
        <v>-1</v>
      </c>
    </row>
    <row r="85" spans="1:9" ht="12.75">
      <c r="A85">
        <v>76100</v>
      </c>
      <c r="B85" t="s">
        <v>81</v>
      </c>
      <c r="C85">
        <v>0</v>
      </c>
      <c r="D85" s="1">
        <v>66000</v>
      </c>
      <c r="E85" s="1">
        <v>66000</v>
      </c>
      <c r="G85" s="7">
        <f t="shared" si="3"/>
        <v>0.0012349673135961855</v>
      </c>
      <c r="H85" s="7">
        <f t="shared" si="4"/>
        <v>0.017242212593868825</v>
      </c>
      <c r="I85" s="7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7">
        <f t="shared" si="3"/>
        <v>0</v>
      </c>
      <c r="H86" s="7">
        <f t="shared" si="4"/>
        <v>0</v>
      </c>
      <c r="I86" s="7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7">
        <f t="shared" si="3"/>
        <v>0</v>
      </c>
      <c r="H87" s="7">
        <f t="shared" si="4"/>
        <v>0</v>
      </c>
      <c r="I87" s="7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7">
        <f t="shared" si="3"/>
        <v>0</v>
      </c>
      <c r="H88" s="7">
        <f t="shared" si="4"/>
        <v>0</v>
      </c>
      <c r="I88" s="7">
        <v>0</v>
      </c>
    </row>
    <row r="89" spans="1:9" ht="12.75">
      <c r="A89">
        <v>83000</v>
      </c>
      <c r="B89" t="s">
        <v>85</v>
      </c>
      <c r="C89" s="1">
        <v>62200</v>
      </c>
      <c r="D89" s="1">
        <v>62200</v>
      </c>
      <c r="E89">
        <v>0</v>
      </c>
      <c r="G89" s="7">
        <f t="shared" si="3"/>
        <v>0.001163863134934587</v>
      </c>
      <c r="H89" s="7">
        <f t="shared" si="4"/>
        <v>0</v>
      </c>
      <c r="I89" s="7">
        <f>E89/C89</f>
        <v>0</v>
      </c>
    </row>
    <row r="90" spans="1:9" ht="12.75">
      <c r="A90">
        <v>83001</v>
      </c>
      <c r="B90" t="s">
        <v>86</v>
      </c>
      <c r="C90" s="1">
        <v>6200</v>
      </c>
      <c r="D90" s="1">
        <v>6200</v>
      </c>
      <c r="E90">
        <v>0</v>
      </c>
      <c r="G90" s="7">
        <f t="shared" si="3"/>
        <v>0.00011601208097418713</v>
      </c>
      <c r="H90" s="7">
        <f t="shared" si="4"/>
        <v>0</v>
      </c>
      <c r="I90" s="7">
        <f>E90/C90</f>
        <v>0</v>
      </c>
    </row>
    <row r="91" spans="1:9" ht="12.75">
      <c r="A91">
        <v>87000</v>
      </c>
      <c r="B91" t="s">
        <v>87</v>
      </c>
      <c r="C91">
        <v>0</v>
      </c>
      <c r="D91">
        <v>0</v>
      </c>
      <c r="E91">
        <v>0</v>
      </c>
      <c r="G91" s="7">
        <f t="shared" si="3"/>
        <v>0</v>
      </c>
      <c r="H91" s="7">
        <f t="shared" si="4"/>
        <v>0</v>
      </c>
      <c r="I91" s="7">
        <v>0</v>
      </c>
    </row>
    <row r="92" spans="1:9" ht="12.75">
      <c r="A92">
        <v>87001</v>
      </c>
      <c r="B92" t="s">
        <v>88</v>
      </c>
      <c r="C92">
        <v>0</v>
      </c>
      <c r="D92">
        <v>0</v>
      </c>
      <c r="E92">
        <v>0</v>
      </c>
      <c r="G92" s="7">
        <f t="shared" si="3"/>
        <v>0</v>
      </c>
      <c r="H92" s="7">
        <f t="shared" si="4"/>
        <v>0</v>
      </c>
      <c r="I92" s="7">
        <v>0</v>
      </c>
    </row>
    <row r="93" spans="1:9" ht="12.75">
      <c r="A93">
        <v>91001</v>
      </c>
      <c r="B93" t="s">
        <v>89</v>
      </c>
      <c r="C93">
        <v>0</v>
      </c>
      <c r="D93">
        <v>0</v>
      </c>
      <c r="E93">
        <v>0</v>
      </c>
      <c r="G93" s="7">
        <f t="shared" si="3"/>
        <v>0</v>
      </c>
      <c r="H93" s="7">
        <f t="shared" si="4"/>
        <v>0</v>
      </c>
      <c r="I93" s="7">
        <v>0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  <c r="G94" s="9">
        <f>SUM(G3:G93)</f>
        <v>1</v>
      </c>
      <c r="H94" s="9">
        <f>SUM(H3:H93)</f>
        <v>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G8" sqref="G8"/>
    </sheetView>
  </sheetViews>
  <sheetFormatPr defaultColWidth="11.421875" defaultRowHeight="12.75"/>
  <cols>
    <col min="2" max="2" width="29.8515625" style="0" customWidth="1"/>
    <col min="3" max="3" width="18.57421875" style="0" customWidth="1"/>
    <col min="4" max="4" width="15.8515625" style="0" customWidth="1"/>
    <col min="5" max="5" width="13.7109375" style="0" customWidth="1"/>
  </cols>
  <sheetData>
    <row r="1" ht="12.75">
      <c r="A1" t="s">
        <v>0</v>
      </c>
    </row>
    <row r="2" spans="1:5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</row>
    <row r="3" spans="1:5" ht="12.75">
      <c r="A3">
        <v>11200</v>
      </c>
      <c r="B3" t="s">
        <v>1</v>
      </c>
      <c r="C3" s="1">
        <v>45000</v>
      </c>
      <c r="D3" s="1">
        <v>45000</v>
      </c>
      <c r="E3">
        <v>0</v>
      </c>
    </row>
    <row r="4" spans="1:5" ht="12.75">
      <c r="A4">
        <v>11201</v>
      </c>
      <c r="B4" t="s">
        <v>2</v>
      </c>
      <c r="C4" s="1">
        <v>11200000</v>
      </c>
      <c r="D4" s="1">
        <v>11200000</v>
      </c>
      <c r="E4">
        <v>0</v>
      </c>
    </row>
    <row r="5" spans="1:5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</row>
    <row r="6" spans="1:5" ht="12.75">
      <c r="A6">
        <v>11400</v>
      </c>
      <c r="B6" t="s">
        <v>4</v>
      </c>
      <c r="C6" s="1">
        <v>3100000</v>
      </c>
      <c r="D6" s="1">
        <v>3100000</v>
      </c>
      <c r="E6">
        <v>0</v>
      </c>
    </row>
    <row r="7" spans="1:5" ht="12.75">
      <c r="A7">
        <v>13000</v>
      </c>
      <c r="B7" t="s">
        <v>5</v>
      </c>
      <c r="C7" s="1">
        <v>4800000</v>
      </c>
      <c r="D7" s="1">
        <v>4800000</v>
      </c>
      <c r="E7">
        <v>0</v>
      </c>
    </row>
    <row r="8" spans="1:5" ht="12.75">
      <c r="A8">
        <v>19000</v>
      </c>
      <c r="B8" t="s">
        <v>6</v>
      </c>
      <c r="C8">
        <v>0</v>
      </c>
      <c r="D8">
        <v>0</v>
      </c>
      <c r="E8">
        <v>0</v>
      </c>
    </row>
    <row r="9" spans="1:5" ht="12.75">
      <c r="A9">
        <v>28200</v>
      </c>
      <c r="B9" t="s">
        <v>7</v>
      </c>
      <c r="C9" s="1">
        <v>4500000</v>
      </c>
      <c r="D9" s="1">
        <v>4500000</v>
      </c>
      <c r="E9">
        <v>0</v>
      </c>
    </row>
    <row r="10" spans="1:5" ht="12.75">
      <c r="A10">
        <v>29000</v>
      </c>
      <c r="B10" t="s">
        <v>8</v>
      </c>
      <c r="C10">
        <v>0</v>
      </c>
      <c r="D10">
        <v>0</v>
      </c>
      <c r="E10">
        <v>0</v>
      </c>
    </row>
    <row r="11" spans="1:5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</row>
    <row r="12" spans="1:5" ht="12.75">
      <c r="A12">
        <v>31001</v>
      </c>
      <c r="B12" t="s">
        <v>10</v>
      </c>
      <c r="C12" s="1">
        <v>23600</v>
      </c>
      <c r="D12" s="1">
        <v>23600</v>
      </c>
      <c r="E12">
        <v>0</v>
      </c>
    </row>
    <row r="13" spans="1:5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</row>
    <row r="14" spans="1:5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</row>
    <row r="15" spans="1:5" ht="12.75">
      <c r="A15">
        <v>31004</v>
      </c>
      <c r="B15" t="s">
        <v>13</v>
      </c>
      <c r="C15" s="1">
        <v>90000</v>
      </c>
      <c r="D15" s="1">
        <v>90000</v>
      </c>
      <c r="E15">
        <v>0</v>
      </c>
    </row>
    <row r="16" spans="1:5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</row>
    <row r="17" spans="1:5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</row>
    <row r="18" spans="1:5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</row>
    <row r="19" spans="1:5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</row>
    <row r="20" spans="1:5" ht="12.75">
      <c r="A20">
        <v>31009</v>
      </c>
      <c r="B20" t="s">
        <v>18</v>
      </c>
      <c r="C20" s="1">
        <v>25000</v>
      </c>
      <c r="D20" s="1">
        <v>25000</v>
      </c>
      <c r="E20">
        <v>0</v>
      </c>
    </row>
    <row r="21" spans="1:5" ht="12.75">
      <c r="A21">
        <v>31010</v>
      </c>
      <c r="B21" t="s">
        <v>19</v>
      </c>
      <c r="C21" s="1">
        <v>6000</v>
      </c>
      <c r="D21" s="1">
        <v>6000</v>
      </c>
      <c r="E21">
        <v>0</v>
      </c>
    </row>
    <row r="22" spans="1:5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</row>
    <row r="23" spans="1:5" ht="12.75">
      <c r="A23">
        <v>31102</v>
      </c>
      <c r="B23" t="s">
        <v>21</v>
      </c>
      <c r="C23" s="1">
        <v>9000</v>
      </c>
      <c r="D23" s="1">
        <v>9000</v>
      </c>
      <c r="E23">
        <v>0</v>
      </c>
    </row>
    <row r="24" spans="1:5" ht="12.75">
      <c r="A24">
        <v>31103</v>
      </c>
      <c r="B24" t="s">
        <v>22</v>
      </c>
      <c r="C24">
        <v>500</v>
      </c>
      <c r="D24">
        <v>500</v>
      </c>
      <c r="E24">
        <v>0</v>
      </c>
    </row>
    <row r="25" spans="1:5" ht="12.75">
      <c r="A25">
        <v>31104</v>
      </c>
      <c r="B25" t="s">
        <v>23</v>
      </c>
      <c r="C25" s="1">
        <v>30000</v>
      </c>
      <c r="D25" s="1">
        <v>30000</v>
      </c>
      <c r="E25">
        <v>0</v>
      </c>
    </row>
    <row r="26" spans="1:5" ht="12.75">
      <c r="A26">
        <v>31105</v>
      </c>
      <c r="B26" t="s">
        <v>24</v>
      </c>
      <c r="C26" s="1">
        <v>45000</v>
      </c>
      <c r="D26" s="1">
        <v>45000</v>
      </c>
      <c r="E26">
        <v>0</v>
      </c>
    </row>
    <row r="27" spans="1:5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</row>
    <row r="28" spans="1:5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</row>
    <row r="29" spans="1:5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</row>
    <row r="30" spans="1:5" ht="12.75">
      <c r="A30">
        <v>34001</v>
      </c>
      <c r="B30" t="s">
        <v>28</v>
      </c>
      <c r="C30" s="1">
        <v>10000</v>
      </c>
      <c r="D30" s="1">
        <v>10000</v>
      </c>
      <c r="E30">
        <v>0</v>
      </c>
    </row>
    <row r="31" spans="1:5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</row>
    <row r="32" spans="1:5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</row>
    <row r="33" spans="1:5" ht="12.75">
      <c r="A33">
        <v>35002</v>
      </c>
      <c r="B33" t="s">
        <v>31</v>
      </c>
      <c r="C33" s="1">
        <v>10000</v>
      </c>
      <c r="D33" s="1">
        <v>10000</v>
      </c>
      <c r="E33">
        <v>0</v>
      </c>
    </row>
    <row r="34" spans="1:5" ht="12.75">
      <c r="A34">
        <v>36010</v>
      </c>
      <c r="B34" t="s">
        <v>32</v>
      </c>
      <c r="C34">
        <v>0</v>
      </c>
      <c r="D34">
        <v>0</v>
      </c>
      <c r="E34">
        <v>0</v>
      </c>
    </row>
    <row r="35" spans="1:5" ht="12.75">
      <c r="A35">
        <v>38000</v>
      </c>
      <c r="B35" t="s">
        <v>33</v>
      </c>
      <c r="C35" s="1">
        <v>30000</v>
      </c>
      <c r="D35" s="1">
        <v>30000</v>
      </c>
      <c r="E35">
        <v>0</v>
      </c>
    </row>
    <row r="36" spans="1:5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</row>
    <row r="37" spans="1:5" ht="12.75">
      <c r="A37">
        <v>38101</v>
      </c>
      <c r="B37" t="s">
        <v>35</v>
      </c>
      <c r="C37" s="1">
        <v>1000</v>
      </c>
      <c r="D37" s="1">
        <v>1000</v>
      </c>
      <c r="E37">
        <v>0</v>
      </c>
    </row>
    <row r="38" spans="1:5" ht="12.75">
      <c r="A38">
        <v>38102</v>
      </c>
      <c r="B38" t="s">
        <v>36</v>
      </c>
      <c r="C38" s="1">
        <v>1000</v>
      </c>
      <c r="D38" s="1">
        <v>1000</v>
      </c>
      <c r="E38">
        <v>0</v>
      </c>
    </row>
    <row r="39" spans="1:5" ht="12.75">
      <c r="A39">
        <v>38104</v>
      </c>
      <c r="B39" t="s">
        <v>37</v>
      </c>
      <c r="C39">
        <v>0</v>
      </c>
      <c r="D39" s="1">
        <v>1000</v>
      </c>
      <c r="E39" s="1">
        <v>1000</v>
      </c>
    </row>
    <row r="40" spans="1:5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</row>
    <row r="41" spans="1:5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</row>
    <row r="42" spans="1:5" ht="12.75">
      <c r="A42">
        <v>39300</v>
      </c>
      <c r="B42" t="s">
        <v>39</v>
      </c>
      <c r="C42" s="1">
        <v>30000</v>
      </c>
      <c r="D42" s="1">
        <v>30000</v>
      </c>
      <c r="E42">
        <v>0</v>
      </c>
    </row>
    <row r="43" spans="1:5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</row>
    <row r="44" spans="1:5" ht="12.75">
      <c r="A44">
        <v>39902</v>
      </c>
      <c r="B44" t="s">
        <v>41</v>
      </c>
      <c r="C44" s="1">
        <v>1000</v>
      </c>
      <c r="D44" s="1">
        <v>1000</v>
      </c>
      <c r="E44">
        <v>0</v>
      </c>
    </row>
    <row r="45" spans="1:5" ht="12.75">
      <c r="A45">
        <v>39903</v>
      </c>
      <c r="B45" t="s">
        <v>42</v>
      </c>
      <c r="C45">
        <v>0</v>
      </c>
      <c r="D45">
        <v>0</v>
      </c>
      <c r="E45">
        <v>0</v>
      </c>
    </row>
    <row r="46" spans="1:5" ht="12.75">
      <c r="A46">
        <v>39904</v>
      </c>
      <c r="B46" t="s">
        <v>43</v>
      </c>
      <c r="C46" s="1">
        <v>1000</v>
      </c>
      <c r="D46" s="1">
        <v>1000</v>
      </c>
      <c r="E46">
        <v>0</v>
      </c>
    </row>
    <row r="47" spans="1:5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</row>
    <row r="48" spans="1:5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</row>
    <row r="49" spans="1:5" ht="12.75">
      <c r="A49">
        <v>39908</v>
      </c>
      <c r="B49" t="s">
        <v>46</v>
      </c>
      <c r="C49" s="1">
        <v>1000</v>
      </c>
      <c r="D49" s="1">
        <v>1000</v>
      </c>
      <c r="E49">
        <v>0</v>
      </c>
    </row>
    <row r="50" spans="1:5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</row>
    <row r="51" spans="1:5" ht="12.75">
      <c r="A51">
        <v>42001</v>
      </c>
      <c r="B51" t="s">
        <v>48</v>
      </c>
      <c r="C51">
        <v>0</v>
      </c>
      <c r="D51">
        <v>0</v>
      </c>
      <c r="E51">
        <v>0</v>
      </c>
    </row>
    <row r="52" spans="1:5" ht="12.75">
      <c r="A52">
        <v>42002</v>
      </c>
      <c r="B52" t="s">
        <v>49</v>
      </c>
      <c r="C52">
        <v>0</v>
      </c>
      <c r="D52">
        <v>0</v>
      </c>
      <c r="E52">
        <v>0</v>
      </c>
    </row>
    <row r="53" spans="1:5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</row>
    <row r="54" spans="1:5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</row>
    <row r="55" spans="1:5" ht="12.75">
      <c r="A55">
        <v>45502</v>
      </c>
      <c r="B55" t="s">
        <v>52</v>
      </c>
      <c r="C55" s="1">
        <v>14000</v>
      </c>
      <c r="D55" s="1">
        <v>14000</v>
      </c>
      <c r="E55">
        <v>0</v>
      </c>
    </row>
    <row r="56" spans="1:5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</row>
    <row r="57" spans="1:5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</row>
    <row r="58" spans="1:5" ht="12.75">
      <c r="A58">
        <v>45506</v>
      </c>
      <c r="B58" t="s">
        <v>55</v>
      </c>
      <c r="C58">
        <v>0</v>
      </c>
      <c r="D58" s="1">
        <v>30000</v>
      </c>
      <c r="E58" s="1">
        <v>30000</v>
      </c>
    </row>
    <row r="59" spans="1:5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</row>
    <row r="60" spans="1:5" ht="12.75">
      <c r="A60">
        <v>45512</v>
      </c>
      <c r="B60" t="s">
        <v>57</v>
      </c>
      <c r="C60" s="1">
        <v>15000</v>
      </c>
      <c r="D60" s="1">
        <v>15000</v>
      </c>
      <c r="E60">
        <v>0</v>
      </c>
    </row>
    <row r="61" spans="1:5" ht="12.75">
      <c r="A61">
        <v>45514</v>
      </c>
      <c r="B61" t="s">
        <v>58</v>
      </c>
      <c r="C61" s="1">
        <v>2800</v>
      </c>
      <c r="D61" s="1">
        <v>2800</v>
      </c>
      <c r="E61">
        <v>0</v>
      </c>
    </row>
    <row r="62" spans="1:5" ht="12.75">
      <c r="A62">
        <v>46200</v>
      </c>
      <c r="B62" t="s">
        <v>59</v>
      </c>
      <c r="C62" s="1">
        <v>1000</v>
      </c>
      <c r="D62" s="1">
        <v>1000</v>
      </c>
      <c r="E62">
        <v>0</v>
      </c>
    </row>
    <row r="63" spans="1:5" ht="12.75">
      <c r="A63">
        <v>46201</v>
      </c>
      <c r="B63" t="s">
        <v>60</v>
      </c>
      <c r="C63" s="1">
        <v>1000</v>
      </c>
      <c r="D63" s="1">
        <v>1000</v>
      </c>
      <c r="E63">
        <v>0</v>
      </c>
    </row>
    <row r="64" spans="1:5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</row>
    <row r="65" spans="1:5" ht="12.75">
      <c r="A65">
        <v>49000</v>
      </c>
      <c r="B65" t="s">
        <v>62</v>
      </c>
      <c r="C65">
        <v>0</v>
      </c>
      <c r="D65">
        <v>0</v>
      </c>
      <c r="E65">
        <v>0</v>
      </c>
    </row>
    <row r="66" spans="1:5" ht="12.75">
      <c r="A66">
        <v>49200</v>
      </c>
      <c r="B66" t="s">
        <v>63</v>
      </c>
      <c r="C66">
        <v>0</v>
      </c>
      <c r="D66">
        <v>0</v>
      </c>
      <c r="E66">
        <v>0</v>
      </c>
    </row>
    <row r="67" spans="1:5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</row>
    <row r="68" spans="1:5" ht="12.75">
      <c r="A68">
        <v>54000</v>
      </c>
      <c r="B68" t="s">
        <v>65</v>
      </c>
      <c r="C68" s="1">
        <v>3900</v>
      </c>
      <c r="D68" s="1">
        <v>3900</v>
      </c>
      <c r="E68">
        <v>0</v>
      </c>
    </row>
    <row r="69" spans="1:5" ht="12.75">
      <c r="A69">
        <v>54900</v>
      </c>
      <c r="B69" t="s">
        <v>93</v>
      </c>
      <c r="C69">
        <v>0</v>
      </c>
      <c r="D69">
        <v>0</v>
      </c>
      <c r="E69">
        <v>0</v>
      </c>
    </row>
    <row r="70" spans="1:5" ht="12.75">
      <c r="A70">
        <v>55000</v>
      </c>
      <c r="B70" t="s">
        <v>66</v>
      </c>
      <c r="C70" s="1">
        <v>45000</v>
      </c>
      <c r="D70" s="1">
        <v>45000</v>
      </c>
      <c r="E70">
        <v>0</v>
      </c>
    </row>
    <row r="71" spans="1:5" ht="12.75">
      <c r="A71">
        <v>55201</v>
      </c>
      <c r="B71" t="s">
        <v>67</v>
      </c>
      <c r="C71">
        <v>0</v>
      </c>
      <c r="D71">
        <v>0</v>
      </c>
      <c r="E71">
        <v>0</v>
      </c>
    </row>
    <row r="72" spans="1:5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</row>
    <row r="73" spans="1:5" ht="12.75">
      <c r="A73">
        <v>55901</v>
      </c>
      <c r="B73" t="s">
        <v>69</v>
      </c>
      <c r="C73" s="1">
        <v>1000</v>
      </c>
      <c r="D73" s="1">
        <v>1000</v>
      </c>
      <c r="E73">
        <v>0</v>
      </c>
    </row>
    <row r="74" spans="1:5" ht="12.75">
      <c r="A74">
        <v>55904</v>
      </c>
      <c r="B74" t="s">
        <v>70</v>
      </c>
      <c r="C74">
        <v>0</v>
      </c>
      <c r="D74">
        <v>0</v>
      </c>
      <c r="E74">
        <v>0</v>
      </c>
    </row>
    <row r="75" spans="1:5" ht="12.75">
      <c r="A75">
        <v>60000</v>
      </c>
      <c r="B75" t="s">
        <v>71</v>
      </c>
      <c r="C75">
        <v>0</v>
      </c>
      <c r="D75">
        <v>0</v>
      </c>
      <c r="E75">
        <v>0</v>
      </c>
    </row>
    <row r="76" spans="1:5" ht="12.75">
      <c r="A76">
        <v>60200</v>
      </c>
      <c r="B76" t="s">
        <v>72</v>
      </c>
      <c r="C76">
        <v>0</v>
      </c>
      <c r="D76">
        <v>0</v>
      </c>
      <c r="E76">
        <v>0</v>
      </c>
    </row>
    <row r="77" spans="1:5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</row>
    <row r="78" spans="1:5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</row>
    <row r="79" spans="1:5" ht="12.75">
      <c r="A79">
        <v>60901</v>
      </c>
      <c r="B79" t="s">
        <v>75</v>
      </c>
      <c r="C79">
        <v>0</v>
      </c>
      <c r="D79">
        <v>0</v>
      </c>
      <c r="E79">
        <v>0</v>
      </c>
    </row>
    <row r="80" spans="1:5" ht="12.75">
      <c r="A80">
        <v>61000</v>
      </c>
      <c r="B80" t="s">
        <v>76</v>
      </c>
      <c r="C80">
        <v>0</v>
      </c>
      <c r="D80">
        <v>0</v>
      </c>
      <c r="E80">
        <v>0</v>
      </c>
    </row>
    <row r="81" spans="1:5" ht="12.75">
      <c r="A81">
        <v>61900</v>
      </c>
      <c r="B81" t="s">
        <v>77</v>
      </c>
      <c r="C81">
        <v>0</v>
      </c>
      <c r="D81">
        <v>0</v>
      </c>
      <c r="E81">
        <v>0</v>
      </c>
    </row>
    <row r="82" spans="1:5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</row>
    <row r="83" spans="1:5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</row>
    <row r="84" spans="1:5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</row>
    <row r="85" spans="1:5" ht="12.75">
      <c r="A85">
        <v>76100</v>
      </c>
      <c r="B85" t="s">
        <v>81</v>
      </c>
      <c r="C85">
        <v>0</v>
      </c>
      <c r="D85" s="1">
        <v>66000</v>
      </c>
      <c r="E85" s="1">
        <v>66000</v>
      </c>
    </row>
    <row r="86" spans="1:5" ht="12.75">
      <c r="A86">
        <v>77000</v>
      </c>
      <c r="B86" t="s">
        <v>82</v>
      </c>
      <c r="C86">
        <v>0</v>
      </c>
      <c r="D86">
        <v>0</v>
      </c>
      <c r="E86">
        <v>0</v>
      </c>
    </row>
    <row r="87" spans="1:5" ht="12.75">
      <c r="A87">
        <v>77001</v>
      </c>
      <c r="B87" t="s">
        <v>83</v>
      </c>
      <c r="C87">
        <v>0</v>
      </c>
      <c r="D87">
        <v>0</v>
      </c>
      <c r="E87">
        <v>0</v>
      </c>
    </row>
    <row r="88" spans="1:5" ht="12.75">
      <c r="A88">
        <v>78001</v>
      </c>
      <c r="B88" t="s">
        <v>84</v>
      </c>
      <c r="C88">
        <v>0</v>
      </c>
      <c r="D88">
        <v>0</v>
      </c>
      <c r="E88">
        <v>0</v>
      </c>
    </row>
    <row r="89" spans="1:5" ht="12.75">
      <c r="A89">
        <v>83000</v>
      </c>
      <c r="B89" t="s">
        <v>85</v>
      </c>
      <c r="C89" s="1">
        <v>62200</v>
      </c>
      <c r="D89" s="1">
        <v>62200</v>
      </c>
      <c r="E89">
        <v>0</v>
      </c>
    </row>
    <row r="90" spans="1:5" ht="12.75">
      <c r="A90">
        <v>83001</v>
      </c>
      <c r="B90" t="s">
        <v>86</v>
      </c>
      <c r="C90" s="1">
        <v>6200</v>
      </c>
      <c r="D90" s="1">
        <v>6200</v>
      </c>
      <c r="E90">
        <v>0</v>
      </c>
    </row>
    <row r="91" spans="1:5" ht="12.75">
      <c r="A91">
        <v>87000</v>
      </c>
      <c r="B91" t="s">
        <v>87</v>
      </c>
      <c r="C91">
        <v>0</v>
      </c>
      <c r="D91">
        <v>0</v>
      </c>
      <c r="E91">
        <v>0</v>
      </c>
    </row>
    <row r="92" spans="1:5" ht="12.75">
      <c r="A92">
        <v>87001</v>
      </c>
      <c r="B92" t="s">
        <v>88</v>
      </c>
      <c r="C92">
        <v>0</v>
      </c>
      <c r="D92">
        <v>0</v>
      </c>
      <c r="E92">
        <v>0</v>
      </c>
    </row>
    <row r="93" spans="1:5" ht="12.75">
      <c r="A93">
        <v>91001</v>
      </c>
      <c r="B93" t="s">
        <v>89</v>
      </c>
      <c r="C93">
        <v>0</v>
      </c>
      <c r="D93">
        <v>0</v>
      </c>
      <c r="E93">
        <v>0</v>
      </c>
    </row>
    <row r="94" spans="2:5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cp:lastPrinted>2006-03-24T16:58:17Z</cp:lastPrinted>
  <dcterms:created xsi:type="dcterms:W3CDTF">2006-03-14T12:48:50Z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